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4 Testimony - Direct &amp; Application/Wolfram, J/"/>
    </mc:Choice>
  </mc:AlternateContent>
  <xr:revisionPtr revIDLastSave="221" documentId="8_{A55AD233-3869-4C61-ACBB-526C235876B3}" xr6:coauthVersionLast="47" xr6:coauthVersionMax="47" xr10:uidLastSave="{FC312409-A5B3-4078-9704-7206817C83F9}"/>
  <bookViews>
    <workbookView xWindow="-28920" yWindow="-120" windowWidth="29040" windowHeight="15720" xr2:uid="{DC70094F-4C90-4352-998B-C0E5EDE40231}"/>
  </bookViews>
  <sheets>
    <sheet name="OH Primary" sheetId="1" r:id="rId1"/>
    <sheet name="OH Secondary" sheetId="9" r:id="rId2"/>
    <sheet name="UG Primary" sheetId="4" r:id="rId3"/>
    <sheet name="UG Secondary" sheetId="3" r:id="rId4"/>
    <sheet name="Transformers" sheetId="7" r:id="rId5"/>
    <sheet name="Poles" sheetId="6" r:id="rId6"/>
    <sheet name="Summary" sheetId="8" r:id="rId7"/>
  </sheets>
  <definedNames>
    <definedName name="_xlnm.Print_Area" localSheetId="0">'OH Primary'!$A$1:$J$318</definedName>
    <definedName name="_xlnm.Print_Area" localSheetId="1">'OH Secondary'!$A$1:$J$255</definedName>
    <definedName name="_xlnm.Print_Area" localSheetId="5">Poles!$A$1:$J$347</definedName>
    <definedName name="_xlnm.Print_Area" localSheetId="6">Summary!$A$1:$H$12</definedName>
    <definedName name="_xlnm.Print_Area" localSheetId="2">'UG Primary'!$A$1:$J$45</definedName>
    <definedName name="_xlnm.Print_Area" localSheetId="3">'UG Secondary'!$A$1:$J$59</definedName>
    <definedName name="_xlnm.Print_Titles" localSheetId="0">'OH Primary'!$1:$7</definedName>
    <definedName name="_xlnm.Print_Titles" localSheetId="1">'OH Secondary'!$1:$7</definedName>
    <definedName name="_xlnm.Print_Titles" localSheetId="5">Poles!$1:$7</definedName>
    <definedName name="_xlnm.Print_Titles" localSheetId="4">Transformers!$1:$7</definedName>
    <definedName name="_xlnm.Print_Titles" localSheetId="2">'UG Primary'!$1:$7</definedName>
    <definedName name="_xlnm.Print_Titles" localSheetId="3">'UG Secondary'!$1:$7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7" i="9" l="1"/>
  <c r="D247" i="9" s="1"/>
  <c r="D237" i="9"/>
  <c r="D252" i="9" s="1"/>
  <c r="J236" i="9"/>
  <c r="I236" i="9"/>
  <c r="F236" i="9"/>
  <c r="H236" i="9" s="1"/>
  <c r="J235" i="9"/>
  <c r="I235" i="9"/>
  <c r="F235" i="9"/>
  <c r="H235" i="9" s="1"/>
  <c r="J234" i="9"/>
  <c r="I234" i="9"/>
  <c r="F234" i="9"/>
  <c r="H234" i="9" s="1"/>
  <c r="J233" i="9"/>
  <c r="I233" i="9"/>
  <c r="F233" i="9"/>
  <c r="H233" i="9" s="1"/>
  <c r="J232" i="9"/>
  <c r="I232" i="9"/>
  <c r="F232" i="9"/>
  <c r="H232" i="9" s="1"/>
  <c r="J231" i="9"/>
  <c r="I231" i="9"/>
  <c r="F231" i="9"/>
  <c r="H231" i="9" s="1"/>
  <c r="J230" i="9"/>
  <c r="I230" i="9"/>
  <c r="F230" i="9"/>
  <c r="H230" i="9" s="1"/>
  <c r="J229" i="9"/>
  <c r="I229" i="9"/>
  <c r="F229" i="9"/>
  <c r="H229" i="9" s="1"/>
  <c r="J228" i="9"/>
  <c r="I228" i="9"/>
  <c r="F228" i="9"/>
  <c r="H228" i="9" s="1"/>
  <c r="J227" i="9"/>
  <c r="I227" i="9"/>
  <c r="F227" i="9"/>
  <c r="H227" i="9" s="1"/>
  <c r="J226" i="9"/>
  <c r="I226" i="9"/>
  <c r="F226" i="9"/>
  <c r="H226" i="9" s="1"/>
  <c r="J225" i="9"/>
  <c r="I225" i="9"/>
  <c r="F225" i="9"/>
  <c r="H225" i="9" s="1"/>
  <c r="J224" i="9"/>
  <c r="I224" i="9"/>
  <c r="F224" i="9"/>
  <c r="H224" i="9" s="1"/>
  <c r="J223" i="9"/>
  <c r="I223" i="9"/>
  <c r="F223" i="9"/>
  <c r="H223" i="9" s="1"/>
  <c r="J222" i="9"/>
  <c r="I222" i="9"/>
  <c r="F222" i="9"/>
  <c r="H222" i="9" s="1"/>
  <c r="J221" i="9"/>
  <c r="I221" i="9"/>
  <c r="F221" i="9"/>
  <c r="H221" i="9" s="1"/>
  <c r="J220" i="9"/>
  <c r="I220" i="9"/>
  <c r="F220" i="9"/>
  <c r="H220" i="9" s="1"/>
  <c r="J219" i="9"/>
  <c r="I219" i="9"/>
  <c r="F219" i="9"/>
  <c r="H219" i="9" s="1"/>
  <c r="J218" i="9"/>
  <c r="I218" i="9"/>
  <c r="F218" i="9"/>
  <c r="H218" i="9" s="1"/>
  <c r="J217" i="9"/>
  <c r="I217" i="9"/>
  <c r="F217" i="9"/>
  <c r="H217" i="9" s="1"/>
  <c r="J216" i="9"/>
  <c r="I216" i="9"/>
  <c r="F216" i="9"/>
  <c r="H216" i="9" s="1"/>
  <c r="J215" i="9"/>
  <c r="I215" i="9"/>
  <c r="F215" i="9"/>
  <c r="H215" i="9" s="1"/>
  <c r="J214" i="9"/>
  <c r="I214" i="9"/>
  <c r="F214" i="9"/>
  <c r="H214" i="9" s="1"/>
  <c r="J213" i="9"/>
  <c r="I213" i="9"/>
  <c r="F213" i="9"/>
  <c r="H213" i="9" s="1"/>
  <c r="J212" i="9"/>
  <c r="I212" i="9"/>
  <c r="F212" i="9"/>
  <c r="H212" i="9" s="1"/>
  <c r="J211" i="9"/>
  <c r="I211" i="9"/>
  <c r="F211" i="9"/>
  <c r="H211" i="9" s="1"/>
  <c r="J210" i="9"/>
  <c r="I210" i="9"/>
  <c r="F210" i="9"/>
  <c r="H210" i="9" s="1"/>
  <c r="J209" i="9"/>
  <c r="I209" i="9"/>
  <c r="F209" i="9"/>
  <c r="H209" i="9" s="1"/>
  <c r="J208" i="9"/>
  <c r="I208" i="9"/>
  <c r="F208" i="9"/>
  <c r="H208" i="9" s="1"/>
  <c r="J207" i="9"/>
  <c r="I207" i="9"/>
  <c r="F207" i="9"/>
  <c r="H207" i="9" s="1"/>
  <c r="J206" i="9"/>
  <c r="I206" i="9"/>
  <c r="F206" i="9"/>
  <c r="H206" i="9" s="1"/>
  <c r="J205" i="9"/>
  <c r="I205" i="9"/>
  <c r="F205" i="9"/>
  <c r="H205" i="9" s="1"/>
  <c r="J204" i="9"/>
  <c r="I204" i="9"/>
  <c r="F204" i="9"/>
  <c r="H204" i="9" s="1"/>
  <c r="J203" i="9"/>
  <c r="I203" i="9"/>
  <c r="F203" i="9"/>
  <c r="H203" i="9" s="1"/>
  <c r="J202" i="9"/>
  <c r="I202" i="9"/>
  <c r="F202" i="9"/>
  <c r="H202" i="9" s="1"/>
  <c r="J201" i="9"/>
  <c r="I201" i="9"/>
  <c r="F201" i="9"/>
  <c r="H201" i="9" s="1"/>
  <c r="J200" i="9"/>
  <c r="I200" i="9"/>
  <c r="F200" i="9"/>
  <c r="H200" i="9" s="1"/>
  <c r="J199" i="9"/>
  <c r="I199" i="9"/>
  <c r="F199" i="9"/>
  <c r="H199" i="9" s="1"/>
  <c r="J198" i="9"/>
  <c r="I198" i="9"/>
  <c r="F198" i="9"/>
  <c r="H198" i="9" s="1"/>
  <c r="J197" i="9"/>
  <c r="I197" i="9"/>
  <c r="F197" i="9"/>
  <c r="H197" i="9" s="1"/>
  <c r="J196" i="9"/>
  <c r="I196" i="9"/>
  <c r="F196" i="9"/>
  <c r="H196" i="9" s="1"/>
  <c r="J195" i="9"/>
  <c r="I195" i="9"/>
  <c r="F195" i="9"/>
  <c r="H195" i="9" s="1"/>
  <c r="J194" i="9"/>
  <c r="I194" i="9"/>
  <c r="F194" i="9"/>
  <c r="H194" i="9" s="1"/>
  <c r="J193" i="9"/>
  <c r="I193" i="9"/>
  <c r="F193" i="9"/>
  <c r="H193" i="9" s="1"/>
  <c r="J192" i="9"/>
  <c r="I192" i="9"/>
  <c r="F192" i="9"/>
  <c r="H192" i="9" s="1"/>
  <c r="J191" i="9"/>
  <c r="I191" i="9"/>
  <c r="F191" i="9"/>
  <c r="H191" i="9" s="1"/>
  <c r="J190" i="9"/>
  <c r="I190" i="9"/>
  <c r="F190" i="9"/>
  <c r="H190" i="9" s="1"/>
  <c r="J189" i="9"/>
  <c r="I189" i="9"/>
  <c r="F189" i="9"/>
  <c r="H189" i="9" s="1"/>
  <c r="J188" i="9"/>
  <c r="I188" i="9"/>
  <c r="F188" i="9"/>
  <c r="H188" i="9" s="1"/>
  <c r="J187" i="9"/>
  <c r="I187" i="9"/>
  <c r="F187" i="9"/>
  <c r="H187" i="9" s="1"/>
  <c r="J186" i="9"/>
  <c r="I186" i="9"/>
  <c r="F186" i="9"/>
  <c r="H186" i="9" s="1"/>
  <c r="J185" i="9"/>
  <c r="I185" i="9"/>
  <c r="F185" i="9"/>
  <c r="H185" i="9" s="1"/>
  <c r="J184" i="9"/>
  <c r="I184" i="9"/>
  <c r="F184" i="9"/>
  <c r="H184" i="9" s="1"/>
  <c r="J183" i="9"/>
  <c r="I183" i="9"/>
  <c r="F183" i="9"/>
  <c r="H183" i="9" s="1"/>
  <c r="J182" i="9"/>
  <c r="I182" i="9"/>
  <c r="F182" i="9"/>
  <c r="H182" i="9" s="1"/>
  <c r="J181" i="9"/>
  <c r="I181" i="9"/>
  <c r="F181" i="9"/>
  <c r="H181" i="9" s="1"/>
  <c r="J180" i="9"/>
  <c r="I180" i="9"/>
  <c r="F180" i="9"/>
  <c r="H180" i="9" s="1"/>
  <c r="J179" i="9"/>
  <c r="I179" i="9"/>
  <c r="F179" i="9"/>
  <c r="H179" i="9" s="1"/>
  <c r="J178" i="9"/>
  <c r="I178" i="9"/>
  <c r="F178" i="9"/>
  <c r="H178" i="9" s="1"/>
  <c r="J177" i="9"/>
  <c r="I177" i="9"/>
  <c r="F177" i="9"/>
  <c r="H177" i="9" s="1"/>
  <c r="J176" i="9"/>
  <c r="I176" i="9"/>
  <c r="F176" i="9"/>
  <c r="H176" i="9" s="1"/>
  <c r="J175" i="9"/>
  <c r="I175" i="9"/>
  <c r="F175" i="9"/>
  <c r="H175" i="9" s="1"/>
  <c r="J174" i="9"/>
  <c r="I174" i="9"/>
  <c r="F174" i="9"/>
  <c r="H174" i="9" s="1"/>
  <c r="J173" i="9"/>
  <c r="I173" i="9"/>
  <c r="F173" i="9"/>
  <c r="H173" i="9" s="1"/>
  <c r="J172" i="9"/>
  <c r="I172" i="9"/>
  <c r="F172" i="9"/>
  <c r="H172" i="9" s="1"/>
  <c r="J171" i="9"/>
  <c r="I171" i="9"/>
  <c r="F171" i="9"/>
  <c r="H171" i="9" s="1"/>
  <c r="J170" i="9"/>
  <c r="I170" i="9"/>
  <c r="F170" i="9"/>
  <c r="H170" i="9" s="1"/>
  <c r="J169" i="9"/>
  <c r="I169" i="9"/>
  <c r="F169" i="9"/>
  <c r="H169" i="9" s="1"/>
  <c r="J168" i="9"/>
  <c r="I168" i="9"/>
  <c r="F168" i="9"/>
  <c r="H168" i="9" s="1"/>
  <c r="J167" i="9"/>
  <c r="I167" i="9"/>
  <c r="F167" i="9"/>
  <c r="H167" i="9" s="1"/>
  <c r="J166" i="9"/>
  <c r="I166" i="9"/>
  <c r="F166" i="9"/>
  <c r="H166" i="9" s="1"/>
  <c r="J165" i="9"/>
  <c r="I165" i="9"/>
  <c r="F165" i="9"/>
  <c r="H165" i="9" s="1"/>
  <c r="J164" i="9"/>
  <c r="I164" i="9"/>
  <c r="F164" i="9"/>
  <c r="H164" i="9" s="1"/>
  <c r="J163" i="9"/>
  <c r="I163" i="9"/>
  <c r="F163" i="9"/>
  <c r="H163" i="9" s="1"/>
  <c r="J162" i="9"/>
  <c r="I162" i="9"/>
  <c r="F162" i="9"/>
  <c r="H162" i="9" s="1"/>
  <c r="J161" i="9"/>
  <c r="I161" i="9"/>
  <c r="F161" i="9"/>
  <c r="H161" i="9" s="1"/>
  <c r="J160" i="9"/>
  <c r="I160" i="9"/>
  <c r="F160" i="9"/>
  <c r="H160" i="9" s="1"/>
  <c r="J159" i="9"/>
  <c r="I159" i="9"/>
  <c r="F159" i="9"/>
  <c r="H159" i="9" s="1"/>
  <c r="J158" i="9"/>
  <c r="I158" i="9"/>
  <c r="F158" i="9"/>
  <c r="H158" i="9" s="1"/>
  <c r="J157" i="9"/>
  <c r="I157" i="9"/>
  <c r="F157" i="9"/>
  <c r="H157" i="9" s="1"/>
  <c r="J156" i="9"/>
  <c r="I156" i="9"/>
  <c r="F156" i="9"/>
  <c r="H156" i="9" s="1"/>
  <c r="J155" i="9"/>
  <c r="I155" i="9"/>
  <c r="F155" i="9"/>
  <c r="H155" i="9" s="1"/>
  <c r="J154" i="9"/>
  <c r="I154" i="9"/>
  <c r="F154" i="9"/>
  <c r="H154" i="9" s="1"/>
  <c r="J153" i="9"/>
  <c r="I153" i="9"/>
  <c r="F153" i="9"/>
  <c r="H153" i="9" s="1"/>
  <c r="J152" i="9"/>
  <c r="I152" i="9"/>
  <c r="F152" i="9"/>
  <c r="H152" i="9" s="1"/>
  <c r="J151" i="9"/>
  <c r="I151" i="9"/>
  <c r="F151" i="9"/>
  <c r="H151" i="9" s="1"/>
  <c r="J150" i="9"/>
  <c r="I150" i="9"/>
  <c r="F150" i="9"/>
  <c r="H150" i="9" s="1"/>
  <c r="J149" i="9"/>
  <c r="I149" i="9"/>
  <c r="F149" i="9"/>
  <c r="H149" i="9" s="1"/>
  <c r="J148" i="9"/>
  <c r="I148" i="9"/>
  <c r="F148" i="9"/>
  <c r="H148" i="9" s="1"/>
  <c r="J147" i="9"/>
  <c r="I147" i="9"/>
  <c r="F147" i="9"/>
  <c r="H147" i="9" s="1"/>
  <c r="J146" i="9"/>
  <c r="I146" i="9"/>
  <c r="F146" i="9"/>
  <c r="H146" i="9" s="1"/>
  <c r="J145" i="9"/>
  <c r="I145" i="9"/>
  <c r="F145" i="9"/>
  <c r="H145" i="9" s="1"/>
  <c r="J144" i="9"/>
  <c r="I144" i="9"/>
  <c r="F144" i="9"/>
  <c r="H144" i="9" s="1"/>
  <c r="J143" i="9"/>
  <c r="I143" i="9"/>
  <c r="F143" i="9"/>
  <c r="H143" i="9" s="1"/>
  <c r="J142" i="9"/>
  <c r="I142" i="9"/>
  <c r="F142" i="9"/>
  <c r="H142" i="9" s="1"/>
  <c r="J141" i="9"/>
  <c r="I141" i="9"/>
  <c r="F141" i="9"/>
  <c r="H141" i="9" s="1"/>
  <c r="J140" i="9"/>
  <c r="I140" i="9"/>
  <c r="F140" i="9"/>
  <c r="H140" i="9" s="1"/>
  <c r="J139" i="9"/>
  <c r="I139" i="9"/>
  <c r="F139" i="9"/>
  <c r="H139" i="9" s="1"/>
  <c r="J138" i="9"/>
  <c r="I138" i="9"/>
  <c r="F138" i="9"/>
  <c r="H138" i="9" s="1"/>
  <c r="J137" i="9"/>
  <c r="I137" i="9"/>
  <c r="F137" i="9"/>
  <c r="H137" i="9" s="1"/>
  <c r="J136" i="9"/>
  <c r="I136" i="9"/>
  <c r="F136" i="9"/>
  <c r="H136" i="9" s="1"/>
  <c r="J135" i="9"/>
  <c r="I135" i="9"/>
  <c r="F135" i="9"/>
  <c r="H135" i="9" s="1"/>
  <c r="J134" i="9"/>
  <c r="I134" i="9"/>
  <c r="F134" i="9"/>
  <c r="H134" i="9" s="1"/>
  <c r="J133" i="9"/>
  <c r="I133" i="9"/>
  <c r="F133" i="9"/>
  <c r="H133" i="9" s="1"/>
  <c r="J132" i="9"/>
  <c r="I132" i="9"/>
  <c r="F132" i="9"/>
  <c r="H132" i="9" s="1"/>
  <c r="J131" i="9"/>
  <c r="I131" i="9"/>
  <c r="F131" i="9"/>
  <c r="H131" i="9" s="1"/>
  <c r="J130" i="9"/>
  <c r="I130" i="9"/>
  <c r="F130" i="9"/>
  <c r="H130" i="9" s="1"/>
  <c r="J129" i="9"/>
  <c r="I129" i="9"/>
  <c r="F129" i="9"/>
  <c r="H129" i="9" s="1"/>
  <c r="J128" i="9"/>
  <c r="I128" i="9"/>
  <c r="F128" i="9"/>
  <c r="H128" i="9" s="1"/>
  <c r="J127" i="9"/>
  <c r="I127" i="9"/>
  <c r="F127" i="9"/>
  <c r="H127" i="9" s="1"/>
  <c r="J126" i="9"/>
  <c r="I126" i="9"/>
  <c r="F126" i="9"/>
  <c r="H126" i="9" s="1"/>
  <c r="J125" i="9"/>
  <c r="I125" i="9"/>
  <c r="F125" i="9"/>
  <c r="H125" i="9" s="1"/>
  <c r="J124" i="9"/>
  <c r="I124" i="9"/>
  <c r="F124" i="9"/>
  <c r="H124" i="9" s="1"/>
  <c r="J123" i="9"/>
  <c r="I123" i="9"/>
  <c r="F123" i="9"/>
  <c r="H123" i="9" s="1"/>
  <c r="J122" i="9"/>
  <c r="I122" i="9"/>
  <c r="F122" i="9"/>
  <c r="H122" i="9" s="1"/>
  <c r="J121" i="9"/>
  <c r="I121" i="9"/>
  <c r="F121" i="9"/>
  <c r="H121" i="9" s="1"/>
  <c r="J120" i="9"/>
  <c r="I120" i="9"/>
  <c r="F120" i="9"/>
  <c r="H120" i="9" s="1"/>
  <c r="J119" i="9"/>
  <c r="I119" i="9"/>
  <c r="F119" i="9"/>
  <c r="H119" i="9" s="1"/>
  <c r="J118" i="9"/>
  <c r="I118" i="9"/>
  <c r="F118" i="9"/>
  <c r="H118" i="9" s="1"/>
  <c r="J117" i="9"/>
  <c r="I117" i="9"/>
  <c r="F117" i="9"/>
  <c r="H117" i="9" s="1"/>
  <c r="J116" i="9"/>
  <c r="I116" i="9"/>
  <c r="F116" i="9"/>
  <c r="H116" i="9" s="1"/>
  <c r="J115" i="9"/>
  <c r="I115" i="9"/>
  <c r="F115" i="9"/>
  <c r="H115" i="9" s="1"/>
  <c r="J114" i="9"/>
  <c r="I114" i="9"/>
  <c r="F114" i="9"/>
  <c r="H114" i="9" s="1"/>
  <c r="J113" i="9"/>
  <c r="I113" i="9"/>
  <c r="F113" i="9"/>
  <c r="H113" i="9" s="1"/>
  <c r="J112" i="9"/>
  <c r="I112" i="9"/>
  <c r="F112" i="9"/>
  <c r="H112" i="9" s="1"/>
  <c r="J111" i="9"/>
  <c r="I111" i="9"/>
  <c r="F111" i="9"/>
  <c r="H111" i="9" s="1"/>
  <c r="J110" i="9"/>
  <c r="I110" i="9"/>
  <c r="F110" i="9"/>
  <c r="H110" i="9" s="1"/>
  <c r="J109" i="9"/>
  <c r="I109" i="9"/>
  <c r="F109" i="9"/>
  <c r="H109" i="9" s="1"/>
  <c r="J108" i="9"/>
  <c r="I108" i="9"/>
  <c r="F108" i="9"/>
  <c r="H108" i="9" s="1"/>
  <c r="J107" i="9"/>
  <c r="I107" i="9"/>
  <c r="F107" i="9"/>
  <c r="H107" i="9" s="1"/>
  <c r="J106" i="9"/>
  <c r="I106" i="9"/>
  <c r="F106" i="9"/>
  <c r="H106" i="9" s="1"/>
  <c r="J105" i="9"/>
  <c r="I105" i="9"/>
  <c r="F105" i="9"/>
  <c r="H105" i="9" s="1"/>
  <c r="J104" i="9"/>
  <c r="I104" i="9"/>
  <c r="F104" i="9"/>
  <c r="H104" i="9" s="1"/>
  <c r="J103" i="9"/>
  <c r="I103" i="9"/>
  <c r="F103" i="9"/>
  <c r="H103" i="9" s="1"/>
  <c r="J102" i="9"/>
  <c r="I102" i="9"/>
  <c r="F102" i="9"/>
  <c r="H102" i="9" s="1"/>
  <c r="J101" i="9"/>
  <c r="I101" i="9"/>
  <c r="F101" i="9"/>
  <c r="H101" i="9" s="1"/>
  <c r="J100" i="9"/>
  <c r="I100" i="9"/>
  <c r="F100" i="9"/>
  <c r="H100" i="9" s="1"/>
  <c r="J99" i="9"/>
  <c r="I99" i="9"/>
  <c r="F99" i="9"/>
  <c r="H99" i="9" s="1"/>
  <c r="J98" i="9"/>
  <c r="I98" i="9"/>
  <c r="F98" i="9"/>
  <c r="H98" i="9" s="1"/>
  <c r="J97" i="9"/>
  <c r="I97" i="9"/>
  <c r="F97" i="9"/>
  <c r="H97" i="9" s="1"/>
  <c r="J96" i="9"/>
  <c r="I96" i="9"/>
  <c r="F96" i="9"/>
  <c r="H96" i="9" s="1"/>
  <c r="J95" i="9"/>
  <c r="I95" i="9"/>
  <c r="F95" i="9"/>
  <c r="H95" i="9" s="1"/>
  <c r="J94" i="9"/>
  <c r="I94" i="9"/>
  <c r="F94" i="9"/>
  <c r="H94" i="9" s="1"/>
  <c r="J93" i="9"/>
  <c r="I93" i="9"/>
  <c r="F93" i="9"/>
  <c r="H93" i="9" s="1"/>
  <c r="J92" i="9"/>
  <c r="I92" i="9"/>
  <c r="F92" i="9"/>
  <c r="H92" i="9" s="1"/>
  <c r="J91" i="9"/>
  <c r="I91" i="9"/>
  <c r="F91" i="9"/>
  <c r="H91" i="9" s="1"/>
  <c r="J90" i="9"/>
  <c r="I90" i="9"/>
  <c r="F90" i="9"/>
  <c r="H90" i="9" s="1"/>
  <c r="J89" i="9"/>
  <c r="I89" i="9"/>
  <c r="F89" i="9"/>
  <c r="H89" i="9" s="1"/>
  <c r="J88" i="9"/>
  <c r="I88" i="9"/>
  <c r="F88" i="9"/>
  <c r="H88" i="9" s="1"/>
  <c r="J87" i="9"/>
  <c r="I87" i="9"/>
  <c r="F87" i="9"/>
  <c r="H87" i="9" s="1"/>
  <c r="J86" i="9"/>
  <c r="I86" i="9"/>
  <c r="F86" i="9"/>
  <c r="H86" i="9" s="1"/>
  <c r="J85" i="9"/>
  <c r="I85" i="9"/>
  <c r="F85" i="9"/>
  <c r="H85" i="9" s="1"/>
  <c r="J84" i="9"/>
  <c r="I84" i="9"/>
  <c r="F84" i="9"/>
  <c r="H84" i="9" s="1"/>
  <c r="J83" i="9"/>
  <c r="I83" i="9"/>
  <c r="F83" i="9"/>
  <c r="H83" i="9" s="1"/>
  <c r="J82" i="9"/>
  <c r="I82" i="9"/>
  <c r="F82" i="9"/>
  <c r="H82" i="9" s="1"/>
  <c r="J81" i="9"/>
  <c r="I81" i="9"/>
  <c r="F81" i="9"/>
  <c r="H81" i="9" s="1"/>
  <c r="J80" i="9"/>
  <c r="I80" i="9"/>
  <c r="F80" i="9"/>
  <c r="H80" i="9" s="1"/>
  <c r="J79" i="9"/>
  <c r="I79" i="9"/>
  <c r="F79" i="9"/>
  <c r="H79" i="9" s="1"/>
  <c r="J78" i="9"/>
  <c r="I78" i="9"/>
  <c r="F78" i="9"/>
  <c r="H78" i="9" s="1"/>
  <c r="J77" i="9"/>
  <c r="I77" i="9"/>
  <c r="F77" i="9"/>
  <c r="H77" i="9" s="1"/>
  <c r="J76" i="9"/>
  <c r="I76" i="9"/>
  <c r="F76" i="9"/>
  <c r="H76" i="9" s="1"/>
  <c r="J75" i="9"/>
  <c r="I75" i="9"/>
  <c r="F75" i="9"/>
  <c r="H75" i="9" s="1"/>
  <c r="J74" i="9"/>
  <c r="I74" i="9"/>
  <c r="F74" i="9"/>
  <c r="H74" i="9" s="1"/>
  <c r="J73" i="9"/>
  <c r="I73" i="9"/>
  <c r="F73" i="9"/>
  <c r="H73" i="9" s="1"/>
  <c r="J72" i="9"/>
  <c r="I72" i="9"/>
  <c r="F72" i="9"/>
  <c r="H72" i="9" s="1"/>
  <c r="J71" i="9"/>
  <c r="I71" i="9"/>
  <c r="F71" i="9"/>
  <c r="H71" i="9" s="1"/>
  <c r="J70" i="9"/>
  <c r="I70" i="9"/>
  <c r="F70" i="9"/>
  <c r="H70" i="9" s="1"/>
  <c r="J69" i="9"/>
  <c r="I69" i="9"/>
  <c r="F69" i="9"/>
  <c r="H69" i="9" s="1"/>
  <c r="J68" i="9"/>
  <c r="I68" i="9"/>
  <c r="F68" i="9"/>
  <c r="H68" i="9" s="1"/>
  <c r="J67" i="9"/>
  <c r="I67" i="9"/>
  <c r="F67" i="9"/>
  <c r="H67" i="9" s="1"/>
  <c r="J66" i="9"/>
  <c r="I66" i="9"/>
  <c r="F66" i="9"/>
  <c r="H66" i="9" s="1"/>
  <c r="J65" i="9"/>
  <c r="I65" i="9"/>
  <c r="F65" i="9"/>
  <c r="H65" i="9" s="1"/>
  <c r="J64" i="9"/>
  <c r="I64" i="9"/>
  <c r="F64" i="9"/>
  <c r="H64" i="9" s="1"/>
  <c r="J63" i="9"/>
  <c r="I63" i="9"/>
  <c r="F63" i="9"/>
  <c r="H63" i="9" s="1"/>
  <c r="J62" i="9"/>
  <c r="I62" i="9"/>
  <c r="F62" i="9"/>
  <c r="H62" i="9" s="1"/>
  <c r="J61" i="9"/>
  <c r="I61" i="9"/>
  <c r="F61" i="9"/>
  <c r="H61" i="9" s="1"/>
  <c r="J60" i="9"/>
  <c r="I60" i="9"/>
  <c r="F60" i="9"/>
  <c r="H60" i="9" s="1"/>
  <c r="J59" i="9"/>
  <c r="I59" i="9"/>
  <c r="F59" i="9"/>
  <c r="H59" i="9" s="1"/>
  <c r="J58" i="9"/>
  <c r="I58" i="9"/>
  <c r="F58" i="9"/>
  <c r="H58" i="9" s="1"/>
  <c r="J57" i="9"/>
  <c r="I57" i="9"/>
  <c r="F57" i="9"/>
  <c r="H57" i="9" s="1"/>
  <c r="J56" i="9"/>
  <c r="I56" i="9"/>
  <c r="F56" i="9"/>
  <c r="H56" i="9" s="1"/>
  <c r="J55" i="9"/>
  <c r="I55" i="9"/>
  <c r="F55" i="9"/>
  <c r="H55" i="9" s="1"/>
  <c r="J54" i="9"/>
  <c r="I54" i="9"/>
  <c r="F54" i="9"/>
  <c r="H54" i="9" s="1"/>
  <c r="J53" i="9"/>
  <c r="I53" i="9"/>
  <c r="F53" i="9"/>
  <c r="H53" i="9" s="1"/>
  <c r="J52" i="9"/>
  <c r="I52" i="9"/>
  <c r="F52" i="9"/>
  <c r="H52" i="9" s="1"/>
  <c r="J51" i="9"/>
  <c r="I51" i="9"/>
  <c r="F51" i="9"/>
  <c r="H51" i="9" s="1"/>
  <c r="J50" i="9"/>
  <c r="I50" i="9"/>
  <c r="F50" i="9"/>
  <c r="H50" i="9" s="1"/>
  <c r="J49" i="9"/>
  <c r="I49" i="9"/>
  <c r="F49" i="9"/>
  <c r="H49" i="9" s="1"/>
  <c r="J48" i="9"/>
  <c r="I48" i="9"/>
  <c r="F48" i="9"/>
  <c r="H48" i="9" s="1"/>
  <c r="J47" i="9"/>
  <c r="I47" i="9"/>
  <c r="F47" i="9"/>
  <c r="H47" i="9" s="1"/>
  <c r="J46" i="9"/>
  <c r="I46" i="9"/>
  <c r="F46" i="9"/>
  <c r="H46" i="9" s="1"/>
  <c r="J45" i="9"/>
  <c r="I45" i="9"/>
  <c r="F45" i="9"/>
  <c r="H45" i="9" s="1"/>
  <c r="J44" i="9"/>
  <c r="I44" i="9"/>
  <c r="F44" i="9"/>
  <c r="H44" i="9" s="1"/>
  <c r="J43" i="9"/>
  <c r="I43" i="9"/>
  <c r="F43" i="9"/>
  <c r="H43" i="9" s="1"/>
  <c r="J42" i="9"/>
  <c r="I42" i="9"/>
  <c r="F42" i="9"/>
  <c r="H42" i="9" s="1"/>
  <c r="J41" i="9"/>
  <c r="I41" i="9"/>
  <c r="F41" i="9"/>
  <c r="H41" i="9" s="1"/>
  <c r="J40" i="9"/>
  <c r="I40" i="9"/>
  <c r="F40" i="9"/>
  <c r="H40" i="9" s="1"/>
  <c r="J39" i="9"/>
  <c r="I39" i="9"/>
  <c r="F39" i="9"/>
  <c r="H39" i="9" s="1"/>
  <c r="J38" i="9"/>
  <c r="I38" i="9"/>
  <c r="F38" i="9"/>
  <c r="H38" i="9" s="1"/>
  <c r="J37" i="9"/>
  <c r="I37" i="9"/>
  <c r="F37" i="9"/>
  <c r="H37" i="9" s="1"/>
  <c r="J36" i="9"/>
  <c r="I36" i="9"/>
  <c r="F36" i="9"/>
  <c r="H36" i="9" s="1"/>
  <c r="J35" i="9"/>
  <c r="I35" i="9"/>
  <c r="F35" i="9"/>
  <c r="H35" i="9" s="1"/>
  <c r="J34" i="9"/>
  <c r="I34" i="9"/>
  <c r="F34" i="9"/>
  <c r="H34" i="9" s="1"/>
  <c r="J33" i="9"/>
  <c r="I33" i="9"/>
  <c r="F33" i="9"/>
  <c r="H33" i="9" s="1"/>
  <c r="J32" i="9"/>
  <c r="I32" i="9"/>
  <c r="F32" i="9"/>
  <c r="H32" i="9" s="1"/>
  <c r="J31" i="9"/>
  <c r="I31" i="9"/>
  <c r="F31" i="9"/>
  <c r="H31" i="9" s="1"/>
  <c r="J30" i="9"/>
  <c r="I30" i="9"/>
  <c r="F30" i="9"/>
  <c r="H30" i="9" s="1"/>
  <c r="J29" i="9"/>
  <c r="I29" i="9"/>
  <c r="F29" i="9"/>
  <c r="H29" i="9" s="1"/>
  <c r="J28" i="9"/>
  <c r="I28" i="9"/>
  <c r="F28" i="9"/>
  <c r="H28" i="9" s="1"/>
  <c r="J27" i="9"/>
  <c r="I27" i="9"/>
  <c r="F27" i="9"/>
  <c r="H27" i="9" s="1"/>
  <c r="J26" i="9"/>
  <c r="I26" i="9"/>
  <c r="F26" i="9"/>
  <c r="H26" i="9" s="1"/>
  <c r="J25" i="9"/>
  <c r="I25" i="9"/>
  <c r="F25" i="9"/>
  <c r="H25" i="9" s="1"/>
  <c r="J24" i="9"/>
  <c r="I24" i="9"/>
  <c r="F24" i="9"/>
  <c r="H24" i="9" s="1"/>
  <c r="J23" i="9"/>
  <c r="I23" i="9"/>
  <c r="F23" i="9"/>
  <c r="H23" i="9" s="1"/>
  <c r="J22" i="9"/>
  <c r="I22" i="9"/>
  <c r="F22" i="9"/>
  <c r="H22" i="9" s="1"/>
  <c r="J21" i="9"/>
  <c r="I21" i="9"/>
  <c r="F21" i="9"/>
  <c r="H21" i="9" s="1"/>
  <c r="J20" i="9"/>
  <c r="I20" i="9"/>
  <c r="F20" i="9"/>
  <c r="H20" i="9" s="1"/>
  <c r="J19" i="9"/>
  <c r="I19" i="9"/>
  <c r="F19" i="9"/>
  <c r="H19" i="9" s="1"/>
  <c r="J18" i="9"/>
  <c r="I18" i="9"/>
  <c r="F18" i="9"/>
  <c r="H18" i="9" s="1"/>
  <c r="J17" i="9"/>
  <c r="I17" i="9"/>
  <c r="F17" i="9"/>
  <c r="H17" i="9" s="1"/>
  <c r="J16" i="9"/>
  <c r="I16" i="9"/>
  <c r="F16" i="9"/>
  <c r="H16" i="9" s="1"/>
  <c r="J15" i="9"/>
  <c r="I15" i="9"/>
  <c r="F15" i="9"/>
  <c r="H15" i="9" s="1"/>
  <c r="J14" i="9"/>
  <c r="I14" i="9"/>
  <c r="F14" i="9"/>
  <c r="H14" i="9" s="1"/>
  <c r="J13" i="9"/>
  <c r="I13" i="9"/>
  <c r="F13" i="9"/>
  <c r="H13" i="9" s="1"/>
  <c r="J12" i="9"/>
  <c r="I12" i="9"/>
  <c r="F12" i="9"/>
  <c r="H12" i="9" s="1"/>
  <c r="J11" i="9"/>
  <c r="I11" i="9"/>
  <c r="F11" i="9"/>
  <c r="H11" i="9" s="1"/>
  <c r="J10" i="9"/>
  <c r="I10" i="9"/>
  <c r="F10" i="9"/>
  <c r="H10" i="9" s="1"/>
  <c r="J9" i="9"/>
  <c r="I9" i="9"/>
  <c r="F9" i="9"/>
  <c r="H9" i="9" s="1"/>
  <c r="A9" i="9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J8" i="9"/>
  <c r="I8" i="9"/>
  <c r="F8" i="9"/>
  <c r="H8" i="9" s="1"/>
  <c r="A2" i="9"/>
  <c r="A1" i="9"/>
  <c r="A68" i="9" l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2" i="9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H241" i="9" a="1"/>
  <c r="D249" i="9"/>
  <c r="I243" i="9" l="1"/>
  <c r="H243" i="9"/>
  <c r="D243" i="9" s="1"/>
  <c r="I242" i="9"/>
  <c r="H242" i="9"/>
  <c r="I241" i="9"/>
  <c r="D242" i="9" s="1"/>
  <c r="D248" i="9" s="1"/>
  <c r="H241" i="9"/>
  <c r="D241" i="9" s="1"/>
  <c r="D251" i="9" l="1"/>
  <c r="D253" i="9" s="1"/>
  <c r="D254" i="9" s="1"/>
  <c r="D8" i="8" s="1"/>
  <c r="A2" i="4"/>
  <c r="A2" i="3"/>
  <c r="A2" i="6"/>
  <c r="A2" i="7"/>
  <c r="A2" i="8"/>
  <c r="A1" i="4"/>
  <c r="A1" i="3"/>
  <c r="A1" i="6"/>
  <c r="A1" i="7"/>
  <c r="A1" i="8"/>
  <c r="D255" i="9" l="1"/>
  <c r="D9" i="8" s="1"/>
  <c r="J161" i="1"/>
  <c r="I161" i="1"/>
  <c r="F161" i="1"/>
  <c r="H161" i="1" s="1"/>
  <c r="J160" i="1"/>
  <c r="I160" i="1"/>
  <c r="F160" i="1"/>
  <c r="H160" i="1" s="1"/>
  <c r="J159" i="1"/>
  <c r="I159" i="1"/>
  <c r="F159" i="1"/>
  <c r="H159" i="1" s="1"/>
  <c r="J158" i="1"/>
  <c r="I158" i="1"/>
  <c r="F158" i="1"/>
  <c r="H158" i="1" s="1"/>
  <c r="J157" i="1"/>
  <c r="I157" i="1"/>
  <c r="F157" i="1"/>
  <c r="H157" i="1" s="1"/>
  <c r="J156" i="1"/>
  <c r="I156" i="1"/>
  <c r="F156" i="1"/>
  <c r="H156" i="1" s="1"/>
  <c r="J155" i="1"/>
  <c r="I155" i="1"/>
  <c r="F155" i="1"/>
  <c r="H155" i="1" s="1"/>
  <c r="J154" i="1"/>
  <c r="I154" i="1"/>
  <c r="F154" i="1"/>
  <c r="H154" i="1" s="1"/>
  <c r="J153" i="1"/>
  <c r="I153" i="1"/>
  <c r="F153" i="1"/>
  <c r="H153" i="1" s="1"/>
  <c r="J152" i="1"/>
  <c r="I152" i="1"/>
  <c r="F152" i="1"/>
  <c r="H152" i="1" s="1"/>
  <c r="J151" i="1"/>
  <c r="I151" i="1"/>
  <c r="F151" i="1"/>
  <c r="H151" i="1" s="1"/>
  <c r="J150" i="1"/>
  <c r="I150" i="1"/>
  <c r="F150" i="1"/>
  <c r="H150" i="1" s="1"/>
  <c r="J149" i="1"/>
  <c r="I149" i="1"/>
  <c r="F149" i="1"/>
  <c r="H149" i="1" s="1"/>
  <c r="J148" i="1"/>
  <c r="I148" i="1"/>
  <c r="F148" i="1"/>
  <c r="H148" i="1" s="1"/>
  <c r="J147" i="1"/>
  <c r="I147" i="1"/>
  <c r="F147" i="1"/>
  <c r="H147" i="1" s="1"/>
  <c r="J146" i="1"/>
  <c r="I146" i="1"/>
  <c r="F146" i="1"/>
  <c r="H146" i="1" s="1"/>
  <c r="J145" i="1"/>
  <c r="I145" i="1"/>
  <c r="F145" i="1"/>
  <c r="H145" i="1" s="1"/>
  <c r="J144" i="1"/>
  <c r="I144" i="1"/>
  <c r="F144" i="1"/>
  <c r="H144" i="1" s="1"/>
  <c r="J143" i="1"/>
  <c r="I143" i="1"/>
  <c r="F143" i="1"/>
  <c r="H143" i="1" s="1"/>
  <c r="J142" i="1"/>
  <c r="I142" i="1"/>
  <c r="F142" i="1"/>
  <c r="H142" i="1" s="1"/>
  <c r="J141" i="1"/>
  <c r="I141" i="1"/>
  <c r="F141" i="1"/>
  <c r="H141" i="1" s="1"/>
  <c r="J140" i="1"/>
  <c r="I140" i="1"/>
  <c r="F140" i="1"/>
  <c r="H140" i="1" s="1"/>
  <c r="J139" i="1"/>
  <c r="I139" i="1"/>
  <c r="F139" i="1"/>
  <c r="H139" i="1" s="1"/>
  <c r="J138" i="1"/>
  <c r="I138" i="1"/>
  <c r="F138" i="1"/>
  <c r="H138" i="1" s="1"/>
  <c r="J137" i="1"/>
  <c r="I137" i="1"/>
  <c r="F137" i="1"/>
  <c r="H137" i="1" s="1"/>
  <c r="J136" i="1"/>
  <c r="I136" i="1"/>
  <c r="F136" i="1"/>
  <c r="H136" i="1" s="1"/>
  <c r="J135" i="1"/>
  <c r="I135" i="1"/>
  <c r="F135" i="1"/>
  <c r="H135" i="1" s="1"/>
  <c r="J134" i="1"/>
  <c r="I134" i="1"/>
  <c r="F134" i="1"/>
  <c r="H134" i="1" s="1"/>
  <c r="J133" i="1"/>
  <c r="I133" i="1"/>
  <c r="F133" i="1"/>
  <c r="H133" i="1" s="1"/>
  <c r="J132" i="1"/>
  <c r="I132" i="1"/>
  <c r="F132" i="1"/>
  <c r="H132" i="1" s="1"/>
  <c r="J131" i="1"/>
  <c r="I131" i="1"/>
  <c r="F131" i="1"/>
  <c r="H131" i="1" s="1"/>
  <c r="J130" i="1"/>
  <c r="I130" i="1"/>
  <c r="F130" i="1"/>
  <c r="H130" i="1" s="1"/>
  <c r="J129" i="1"/>
  <c r="I129" i="1"/>
  <c r="F129" i="1"/>
  <c r="H129" i="1" s="1"/>
  <c r="J128" i="1"/>
  <c r="I128" i="1"/>
  <c r="F128" i="1"/>
  <c r="H128" i="1" s="1"/>
  <c r="J127" i="1"/>
  <c r="I127" i="1"/>
  <c r="F127" i="1"/>
  <c r="H127" i="1" s="1"/>
  <c r="J126" i="1"/>
  <c r="I126" i="1"/>
  <c r="F126" i="1"/>
  <c r="H126" i="1" s="1"/>
  <c r="J183" i="1"/>
  <c r="I183" i="1"/>
  <c r="F183" i="1"/>
  <c r="H183" i="1" s="1"/>
  <c r="J182" i="1"/>
  <c r="I182" i="1"/>
  <c r="F182" i="1"/>
  <c r="H182" i="1" s="1"/>
  <c r="J181" i="1"/>
  <c r="I181" i="1"/>
  <c r="F181" i="1"/>
  <c r="H181" i="1" s="1"/>
  <c r="J180" i="1"/>
  <c r="I180" i="1"/>
  <c r="F180" i="1"/>
  <c r="H180" i="1" s="1"/>
  <c r="J179" i="1"/>
  <c r="I179" i="1"/>
  <c r="F179" i="1"/>
  <c r="H179" i="1" s="1"/>
  <c r="J178" i="1"/>
  <c r="I178" i="1"/>
  <c r="F178" i="1"/>
  <c r="H178" i="1" s="1"/>
  <c r="J177" i="1"/>
  <c r="I177" i="1"/>
  <c r="F177" i="1"/>
  <c r="H177" i="1" s="1"/>
  <c r="J176" i="1"/>
  <c r="I176" i="1"/>
  <c r="F176" i="1"/>
  <c r="H176" i="1" s="1"/>
  <c r="J175" i="1"/>
  <c r="I175" i="1"/>
  <c r="F175" i="1"/>
  <c r="H175" i="1" s="1"/>
  <c r="J174" i="1"/>
  <c r="I174" i="1"/>
  <c r="F174" i="1"/>
  <c r="H174" i="1" s="1"/>
  <c r="J173" i="1"/>
  <c r="I173" i="1"/>
  <c r="F173" i="1"/>
  <c r="H173" i="1" s="1"/>
  <c r="J172" i="1"/>
  <c r="I172" i="1"/>
  <c r="F172" i="1"/>
  <c r="H172" i="1" s="1"/>
  <c r="J171" i="1"/>
  <c r="I171" i="1"/>
  <c r="F171" i="1"/>
  <c r="H171" i="1" s="1"/>
  <c r="J170" i="1"/>
  <c r="I170" i="1"/>
  <c r="F170" i="1"/>
  <c r="H170" i="1" s="1"/>
  <c r="J169" i="1"/>
  <c r="I169" i="1"/>
  <c r="F169" i="1"/>
  <c r="H169" i="1" s="1"/>
  <c r="J168" i="1"/>
  <c r="I168" i="1"/>
  <c r="F168" i="1"/>
  <c r="H168" i="1" s="1"/>
  <c r="J167" i="1"/>
  <c r="I167" i="1"/>
  <c r="F167" i="1"/>
  <c r="H167" i="1" s="1"/>
  <c r="J166" i="1"/>
  <c r="I166" i="1"/>
  <c r="F166" i="1"/>
  <c r="H166" i="1" s="1"/>
  <c r="J165" i="1"/>
  <c r="I165" i="1"/>
  <c r="F165" i="1"/>
  <c r="H165" i="1" s="1"/>
  <c r="J164" i="1"/>
  <c r="I164" i="1"/>
  <c r="F164" i="1"/>
  <c r="H164" i="1" s="1"/>
  <c r="J163" i="1"/>
  <c r="I163" i="1"/>
  <c r="F163" i="1"/>
  <c r="H163" i="1" s="1"/>
  <c r="J162" i="1"/>
  <c r="I162" i="1"/>
  <c r="F162" i="1"/>
  <c r="H162" i="1" s="1"/>
  <c r="J125" i="1"/>
  <c r="I125" i="1"/>
  <c r="F125" i="1"/>
  <c r="H125" i="1" s="1"/>
  <c r="J124" i="1"/>
  <c r="I124" i="1"/>
  <c r="F124" i="1"/>
  <c r="H124" i="1" s="1"/>
  <c r="J123" i="1"/>
  <c r="I123" i="1"/>
  <c r="F123" i="1"/>
  <c r="H123" i="1" s="1"/>
  <c r="J122" i="1"/>
  <c r="I122" i="1"/>
  <c r="F122" i="1"/>
  <c r="H122" i="1" s="1"/>
  <c r="J121" i="1"/>
  <c r="I121" i="1"/>
  <c r="F121" i="1"/>
  <c r="H121" i="1" s="1"/>
  <c r="J120" i="1"/>
  <c r="I120" i="1"/>
  <c r="F120" i="1"/>
  <c r="H120" i="1" s="1"/>
  <c r="J119" i="1"/>
  <c r="I119" i="1"/>
  <c r="F119" i="1"/>
  <c r="H119" i="1" s="1"/>
  <c r="J118" i="1"/>
  <c r="I118" i="1"/>
  <c r="F118" i="1"/>
  <c r="H118" i="1" s="1"/>
  <c r="J117" i="1"/>
  <c r="I117" i="1"/>
  <c r="F117" i="1"/>
  <c r="H117" i="1" s="1"/>
  <c r="J116" i="1"/>
  <c r="I116" i="1"/>
  <c r="F116" i="1"/>
  <c r="H116" i="1" s="1"/>
  <c r="J115" i="1"/>
  <c r="I115" i="1"/>
  <c r="F115" i="1"/>
  <c r="H115" i="1" s="1"/>
  <c r="J114" i="1"/>
  <c r="I114" i="1"/>
  <c r="F114" i="1"/>
  <c r="H114" i="1" s="1"/>
  <c r="J113" i="1"/>
  <c r="I113" i="1"/>
  <c r="F113" i="1"/>
  <c r="H113" i="1" s="1"/>
  <c r="J112" i="1"/>
  <c r="I112" i="1"/>
  <c r="F112" i="1"/>
  <c r="H112" i="1" s="1"/>
  <c r="F9" i="3" l="1"/>
  <c r="H9" i="3"/>
  <c r="I9" i="3"/>
  <c r="J9" i="3"/>
  <c r="F10" i="3"/>
  <c r="H10" i="3"/>
  <c r="I10" i="3"/>
  <c r="J10" i="3"/>
  <c r="F11" i="3"/>
  <c r="H11" i="3" s="1"/>
  <c r="I11" i="3"/>
  <c r="J11" i="3"/>
  <c r="F12" i="3"/>
  <c r="H12" i="3"/>
  <c r="I12" i="3"/>
  <c r="J12" i="3"/>
  <c r="F13" i="3"/>
  <c r="H13" i="3" s="1"/>
  <c r="I13" i="3"/>
  <c r="J13" i="3"/>
  <c r="F14" i="3"/>
  <c r="H14" i="3"/>
  <c r="I14" i="3"/>
  <c r="J14" i="3"/>
  <c r="F15" i="3"/>
  <c r="H15" i="3" s="1"/>
  <c r="I15" i="3"/>
  <c r="J15" i="3"/>
  <c r="F16" i="3"/>
  <c r="H16" i="3"/>
  <c r="I16" i="3"/>
  <c r="J16" i="3"/>
  <c r="F17" i="3"/>
  <c r="H17" i="3" s="1"/>
  <c r="I17" i="3"/>
  <c r="J17" i="3"/>
  <c r="F18" i="3"/>
  <c r="H18" i="3"/>
  <c r="I18" i="3"/>
  <c r="J18" i="3"/>
  <c r="F19" i="3"/>
  <c r="H19" i="3" s="1"/>
  <c r="I19" i="3"/>
  <c r="J19" i="3"/>
  <c r="F20" i="3"/>
  <c r="H20" i="3" s="1"/>
  <c r="I20" i="3"/>
  <c r="J20" i="3"/>
  <c r="F21" i="3"/>
  <c r="H21" i="3"/>
  <c r="I21" i="3"/>
  <c r="J21" i="3"/>
  <c r="F22" i="3"/>
  <c r="H22" i="3"/>
  <c r="I22" i="3"/>
  <c r="J22" i="3"/>
  <c r="F23" i="3"/>
  <c r="H23" i="3"/>
  <c r="I23" i="3"/>
  <c r="J23" i="3"/>
  <c r="F24" i="3"/>
  <c r="H24" i="3" s="1"/>
  <c r="I24" i="3"/>
  <c r="J24" i="3"/>
  <c r="F25" i="3"/>
  <c r="H25" i="3" s="1"/>
  <c r="I25" i="3"/>
  <c r="J25" i="3"/>
  <c r="A9" i="3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K9" i="7" l="1"/>
  <c r="L9" i="7" s="1"/>
  <c r="K10" i="7"/>
  <c r="L10" i="7" s="1"/>
  <c r="K11" i="7"/>
  <c r="L11" i="7" s="1"/>
  <c r="K12" i="7"/>
  <c r="L12" i="7" s="1"/>
  <c r="K13" i="7"/>
  <c r="L13" i="7" s="1"/>
  <c r="K14" i="7"/>
  <c r="L14" i="7" s="1"/>
  <c r="K15" i="7"/>
  <c r="L15" i="7" s="1"/>
  <c r="K16" i="7"/>
  <c r="L16" i="7" s="1"/>
  <c r="K17" i="7"/>
  <c r="L17" i="7" s="1"/>
  <c r="K18" i="7"/>
  <c r="L18" i="7" s="1"/>
  <c r="K19" i="7"/>
  <c r="L19" i="7" s="1"/>
  <c r="K20" i="7"/>
  <c r="L20" i="7" s="1"/>
  <c r="K21" i="7"/>
  <c r="L21" i="7" s="1"/>
  <c r="K22" i="7"/>
  <c r="L22" i="7" s="1"/>
  <c r="K23" i="7"/>
  <c r="L23" i="7" s="1"/>
  <c r="K24" i="7"/>
  <c r="L24" i="7" s="1"/>
  <c r="K25" i="7"/>
  <c r="L25" i="7" s="1"/>
  <c r="K26" i="7"/>
  <c r="L26" i="7" s="1"/>
  <c r="K27" i="7"/>
  <c r="L27" i="7" s="1"/>
  <c r="K28" i="7"/>
  <c r="L28" i="7" s="1"/>
  <c r="K29" i="7"/>
  <c r="L29" i="7" s="1"/>
  <c r="K30" i="7"/>
  <c r="L30" i="7" s="1"/>
  <c r="K31" i="7"/>
  <c r="L31" i="7" s="1"/>
  <c r="K32" i="7"/>
  <c r="L32" i="7" s="1"/>
  <c r="K33" i="7"/>
  <c r="L33" i="7" s="1"/>
  <c r="K34" i="7"/>
  <c r="L34" i="7" s="1"/>
  <c r="K35" i="7"/>
  <c r="L35" i="7" s="1"/>
  <c r="K36" i="7"/>
  <c r="L36" i="7" s="1"/>
  <c r="K37" i="7"/>
  <c r="L37" i="7" s="1"/>
  <c r="K38" i="7"/>
  <c r="L38" i="7" s="1"/>
  <c r="K39" i="7"/>
  <c r="L39" i="7" s="1"/>
  <c r="K40" i="7"/>
  <c r="L40" i="7" s="1"/>
  <c r="K41" i="7"/>
  <c r="L41" i="7" s="1"/>
  <c r="K42" i="7"/>
  <c r="L42" i="7" s="1"/>
  <c r="K43" i="7"/>
  <c r="L43" i="7" s="1"/>
  <c r="K44" i="7"/>
  <c r="L44" i="7" s="1"/>
  <c r="K45" i="7"/>
  <c r="L45" i="7" s="1"/>
  <c r="K46" i="7"/>
  <c r="L46" i="7" s="1"/>
  <c r="K47" i="7"/>
  <c r="L47" i="7" s="1"/>
  <c r="K48" i="7"/>
  <c r="L48" i="7" s="1"/>
  <c r="K49" i="7"/>
  <c r="L49" i="7" s="1"/>
  <c r="K50" i="7"/>
  <c r="L50" i="7" s="1"/>
  <c r="K51" i="7"/>
  <c r="L51" i="7" s="1"/>
  <c r="K52" i="7"/>
  <c r="L52" i="7" s="1"/>
  <c r="K53" i="7"/>
  <c r="L53" i="7" s="1"/>
  <c r="K54" i="7"/>
  <c r="L54" i="7" s="1"/>
  <c r="K55" i="7"/>
  <c r="L55" i="7" s="1"/>
  <c r="K56" i="7"/>
  <c r="L56" i="7" s="1"/>
  <c r="K57" i="7"/>
  <c r="L57" i="7" s="1"/>
  <c r="K58" i="7"/>
  <c r="L58" i="7" s="1"/>
  <c r="K59" i="7"/>
  <c r="L59" i="7" s="1"/>
  <c r="K60" i="7"/>
  <c r="L60" i="7" s="1"/>
  <c r="K61" i="7"/>
  <c r="L61" i="7" s="1"/>
  <c r="K62" i="7"/>
  <c r="L62" i="7" s="1"/>
  <c r="K63" i="7"/>
  <c r="L63" i="7" s="1"/>
  <c r="K64" i="7"/>
  <c r="L64" i="7" s="1"/>
  <c r="K65" i="7"/>
  <c r="L65" i="7" s="1"/>
  <c r="K66" i="7"/>
  <c r="L66" i="7" s="1"/>
  <c r="K67" i="7"/>
  <c r="L67" i="7" s="1"/>
  <c r="K68" i="7"/>
  <c r="L68" i="7" s="1"/>
  <c r="K69" i="7"/>
  <c r="L69" i="7" s="1"/>
  <c r="K70" i="7"/>
  <c r="L70" i="7" s="1"/>
  <c r="K71" i="7"/>
  <c r="L71" i="7" s="1"/>
  <c r="K72" i="7"/>
  <c r="L72" i="7" s="1"/>
  <c r="K73" i="7"/>
  <c r="L73" i="7" s="1"/>
  <c r="K74" i="7"/>
  <c r="L74" i="7" s="1"/>
  <c r="K75" i="7"/>
  <c r="L75" i="7" s="1"/>
  <c r="K76" i="7"/>
  <c r="L76" i="7" s="1"/>
  <c r="K77" i="7"/>
  <c r="L77" i="7" s="1"/>
  <c r="K78" i="7"/>
  <c r="L78" i="7" s="1"/>
  <c r="K79" i="7"/>
  <c r="L79" i="7" s="1"/>
  <c r="K80" i="7"/>
  <c r="L80" i="7" s="1"/>
  <c r="K81" i="7"/>
  <c r="L81" i="7" s="1"/>
  <c r="K82" i="7"/>
  <c r="L82" i="7" s="1"/>
  <c r="K83" i="7"/>
  <c r="L83" i="7" s="1"/>
  <c r="K84" i="7"/>
  <c r="L84" i="7" s="1"/>
  <c r="K85" i="7"/>
  <c r="L85" i="7" s="1"/>
  <c r="K86" i="7"/>
  <c r="L86" i="7" s="1"/>
  <c r="K87" i="7"/>
  <c r="L87" i="7" s="1"/>
  <c r="K88" i="7"/>
  <c r="L88" i="7" s="1"/>
  <c r="K89" i="7"/>
  <c r="L89" i="7" s="1"/>
  <c r="K90" i="7"/>
  <c r="L90" i="7" s="1"/>
  <c r="K91" i="7"/>
  <c r="L91" i="7" s="1"/>
  <c r="K92" i="7"/>
  <c r="L92" i="7" s="1"/>
  <c r="K93" i="7"/>
  <c r="L93" i="7" s="1"/>
  <c r="K94" i="7"/>
  <c r="L94" i="7" s="1"/>
  <c r="K95" i="7"/>
  <c r="L95" i="7" s="1"/>
  <c r="K96" i="7"/>
  <c r="L96" i="7" s="1"/>
  <c r="K97" i="7"/>
  <c r="L97" i="7" s="1"/>
  <c r="K98" i="7"/>
  <c r="L98" i="7" s="1"/>
  <c r="K99" i="7"/>
  <c r="L99" i="7" s="1"/>
  <c r="K100" i="7"/>
  <c r="L100" i="7" s="1"/>
  <c r="K101" i="7"/>
  <c r="L101" i="7" s="1"/>
  <c r="K102" i="7"/>
  <c r="L102" i="7" s="1"/>
  <c r="K103" i="7"/>
  <c r="L103" i="7" s="1"/>
  <c r="K104" i="7"/>
  <c r="L104" i="7" s="1"/>
  <c r="K105" i="7"/>
  <c r="L105" i="7" s="1"/>
  <c r="K106" i="7"/>
  <c r="L106" i="7" s="1"/>
  <c r="K107" i="7"/>
  <c r="L107" i="7" s="1"/>
  <c r="K108" i="7"/>
  <c r="L108" i="7" s="1"/>
  <c r="K109" i="7"/>
  <c r="L109" i="7" s="1"/>
  <c r="K110" i="7"/>
  <c r="L110" i="7" s="1"/>
  <c r="K111" i="7"/>
  <c r="L111" i="7" s="1"/>
  <c r="K112" i="7"/>
  <c r="L112" i="7" s="1"/>
  <c r="K113" i="7"/>
  <c r="L113" i="7" s="1"/>
  <c r="K114" i="7"/>
  <c r="L114" i="7" s="1"/>
  <c r="K115" i="7"/>
  <c r="L115" i="7" s="1"/>
  <c r="K116" i="7"/>
  <c r="L116" i="7" s="1"/>
  <c r="K117" i="7"/>
  <c r="L117" i="7" s="1"/>
  <c r="K118" i="7"/>
  <c r="L118" i="7" s="1"/>
  <c r="K119" i="7"/>
  <c r="L119" i="7" s="1"/>
  <c r="K120" i="7"/>
  <c r="L120" i="7" s="1"/>
  <c r="K121" i="7"/>
  <c r="L121" i="7" s="1"/>
  <c r="K122" i="7"/>
  <c r="L122" i="7" s="1"/>
  <c r="K123" i="7"/>
  <c r="L123" i="7" s="1"/>
  <c r="K124" i="7"/>
  <c r="L124" i="7" s="1"/>
  <c r="K125" i="7"/>
  <c r="L125" i="7" s="1"/>
  <c r="K126" i="7"/>
  <c r="L126" i="7" s="1"/>
  <c r="K127" i="7"/>
  <c r="L127" i="7" s="1"/>
  <c r="K128" i="7"/>
  <c r="L128" i="7" s="1"/>
  <c r="K129" i="7"/>
  <c r="L129" i="7" s="1"/>
  <c r="K130" i="7"/>
  <c r="L130" i="7" s="1"/>
  <c r="K131" i="7"/>
  <c r="L131" i="7" s="1"/>
  <c r="K132" i="7"/>
  <c r="L132" i="7" s="1"/>
  <c r="K133" i="7"/>
  <c r="L133" i="7" s="1"/>
  <c r="K134" i="7"/>
  <c r="L134" i="7" s="1"/>
  <c r="K135" i="7"/>
  <c r="L135" i="7" s="1"/>
  <c r="K136" i="7"/>
  <c r="L136" i="7" s="1"/>
  <c r="K137" i="7"/>
  <c r="L137" i="7" s="1"/>
  <c r="K138" i="7"/>
  <c r="L138" i="7" s="1"/>
  <c r="K139" i="7"/>
  <c r="L139" i="7" s="1"/>
  <c r="K140" i="7"/>
  <c r="L140" i="7" s="1"/>
  <c r="K141" i="7"/>
  <c r="L141" i="7" s="1"/>
  <c r="K142" i="7"/>
  <c r="L142" i="7" s="1"/>
  <c r="K143" i="7"/>
  <c r="L143" i="7" s="1"/>
  <c r="K144" i="7"/>
  <c r="L144" i="7" s="1"/>
  <c r="K145" i="7"/>
  <c r="L145" i="7" s="1"/>
  <c r="K146" i="7"/>
  <c r="L146" i="7" s="1"/>
  <c r="K147" i="7"/>
  <c r="L147" i="7" s="1"/>
  <c r="K148" i="7"/>
  <c r="L148" i="7" s="1"/>
  <c r="K149" i="7"/>
  <c r="L149" i="7" s="1"/>
  <c r="K150" i="7"/>
  <c r="L150" i="7" s="1"/>
  <c r="K151" i="7"/>
  <c r="L151" i="7" s="1"/>
  <c r="K152" i="7"/>
  <c r="L152" i="7" s="1"/>
  <c r="K153" i="7"/>
  <c r="L153" i="7" s="1"/>
  <c r="K154" i="7"/>
  <c r="L154" i="7" s="1"/>
  <c r="K155" i="7"/>
  <c r="L155" i="7" s="1"/>
  <c r="K156" i="7"/>
  <c r="L156" i="7" s="1"/>
  <c r="K157" i="7"/>
  <c r="L157" i="7" s="1"/>
  <c r="K158" i="7"/>
  <c r="L158" i="7" s="1"/>
  <c r="K159" i="7"/>
  <c r="L159" i="7" s="1"/>
  <c r="K160" i="7"/>
  <c r="L160" i="7" s="1"/>
  <c r="K161" i="7"/>
  <c r="L161" i="7" s="1"/>
  <c r="K162" i="7"/>
  <c r="L162" i="7" s="1"/>
  <c r="K163" i="7"/>
  <c r="L163" i="7" s="1"/>
  <c r="K164" i="7"/>
  <c r="L164" i="7" s="1"/>
  <c r="K165" i="7"/>
  <c r="L165" i="7" s="1"/>
  <c r="K166" i="7"/>
  <c r="L166" i="7" s="1"/>
  <c r="K167" i="7"/>
  <c r="L167" i="7" s="1"/>
  <c r="K168" i="7"/>
  <c r="L168" i="7" s="1"/>
  <c r="K169" i="7"/>
  <c r="L169" i="7" s="1"/>
  <c r="K170" i="7"/>
  <c r="L170" i="7" s="1"/>
  <c r="K171" i="7"/>
  <c r="L171" i="7" s="1"/>
  <c r="K172" i="7"/>
  <c r="L172" i="7" s="1"/>
  <c r="K173" i="7"/>
  <c r="L173" i="7" s="1"/>
  <c r="K174" i="7"/>
  <c r="L174" i="7" s="1"/>
  <c r="K175" i="7"/>
  <c r="L175" i="7" s="1"/>
  <c r="K176" i="7"/>
  <c r="L176" i="7" s="1"/>
  <c r="K177" i="7"/>
  <c r="L177" i="7" s="1"/>
  <c r="K178" i="7"/>
  <c r="L178" i="7" s="1"/>
  <c r="K179" i="7"/>
  <c r="L179" i="7" s="1"/>
  <c r="K180" i="7"/>
  <c r="L180" i="7" s="1"/>
  <c r="K181" i="7"/>
  <c r="L181" i="7" s="1"/>
  <c r="K182" i="7"/>
  <c r="L182" i="7" s="1"/>
  <c r="K183" i="7"/>
  <c r="L183" i="7" s="1"/>
  <c r="K184" i="7"/>
  <c r="L184" i="7" s="1"/>
  <c r="K185" i="7"/>
  <c r="L185" i="7" s="1"/>
  <c r="K186" i="7"/>
  <c r="L186" i="7" s="1"/>
  <c r="K187" i="7"/>
  <c r="L187" i="7" s="1"/>
  <c r="K188" i="7"/>
  <c r="L188" i="7" s="1"/>
  <c r="K189" i="7"/>
  <c r="L189" i="7" s="1"/>
  <c r="K190" i="7"/>
  <c r="L190" i="7" s="1"/>
  <c r="K191" i="7"/>
  <c r="L191" i="7" s="1"/>
  <c r="K192" i="7"/>
  <c r="L192" i="7" s="1"/>
  <c r="K193" i="7"/>
  <c r="L193" i="7" s="1"/>
  <c r="K194" i="7"/>
  <c r="L194" i="7" s="1"/>
  <c r="K195" i="7"/>
  <c r="L195" i="7" s="1"/>
  <c r="K196" i="7"/>
  <c r="L196" i="7" s="1"/>
  <c r="K197" i="7"/>
  <c r="L197" i="7" s="1"/>
  <c r="K198" i="7"/>
  <c r="L198" i="7" s="1"/>
  <c r="K199" i="7"/>
  <c r="L199" i="7" s="1"/>
  <c r="K200" i="7"/>
  <c r="L200" i="7" s="1"/>
  <c r="K201" i="7"/>
  <c r="L201" i="7" s="1"/>
  <c r="K202" i="7"/>
  <c r="L202" i="7" s="1"/>
  <c r="K203" i="7"/>
  <c r="L203" i="7" s="1"/>
  <c r="K204" i="7"/>
  <c r="L204" i="7" s="1"/>
  <c r="K205" i="7"/>
  <c r="L205" i="7" s="1"/>
  <c r="K206" i="7"/>
  <c r="L206" i="7" s="1"/>
  <c r="K207" i="7"/>
  <c r="L207" i="7" s="1"/>
  <c r="K208" i="7"/>
  <c r="L208" i="7" s="1"/>
  <c r="K209" i="7"/>
  <c r="L209" i="7" s="1"/>
  <c r="K210" i="7"/>
  <c r="L210" i="7" s="1"/>
  <c r="K211" i="7"/>
  <c r="L211" i="7" s="1"/>
  <c r="K212" i="7"/>
  <c r="L212" i="7" s="1"/>
  <c r="K213" i="7"/>
  <c r="L213" i="7" s="1"/>
  <c r="K214" i="7"/>
  <c r="L214" i="7" s="1"/>
  <c r="K215" i="7"/>
  <c r="L215" i="7" s="1"/>
  <c r="K216" i="7"/>
  <c r="L216" i="7" s="1"/>
  <c r="K217" i="7"/>
  <c r="L217" i="7" s="1"/>
  <c r="K218" i="7"/>
  <c r="L218" i="7" s="1"/>
  <c r="K219" i="7"/>
  <c r="L219" i="7" s="1"/>
  <c r="K220" i="7"/>
  <c r="L220" i="7" s="1"/>
  <c r="K221" i="7"/>
  <c r="L221" i="7" s="1"/>
  <c r="K222" i="7"/>
  <c r="L222" i="7" s="1"/>
  <c r="K223" i="7"/>
  <c r="L223" i="7" s="1"/>
  <c r="K224" i="7"/>
  <c r="L224" i="7" s="1"/>
  <c r="K225" i="7"/>
  <c r="L225" i="7" s="1"/>
  <c r="K226" i="7"/>
  <c r="L226" i="7" s="1"/>
  <c r="K227" i="7"/>
  <c r="L227" i="7" s="1"/>
  <c r="K228" i="7"/>
  <c r="L228" i="7" s="1"/>
  <c r="K229" i="7"/>
  <c r="L229" i="7" s="1"/>
  <c r="K230" i="7"/>
  <c r="L230" i="7" s="1"/>
  <c r="K231" i="7"/>
  <c r="L231" i="7" s="1"/>
  <c r="K232" i="7"/>
  <c r="L232" i="7" s="1"/>
  <c r="K233" i="7"/>
  <c r="L233" i="7" s="1"/>
  <c r="K234" i="7"/>
  <c r="L234" i="7" s="1"/>
  <c r="K235" i="7"/>
  <c r="L235" i="7" s="1"/>
  <c r="K236" i="7"/>
  <c r="L236" i="7" s="1"/>
  <c r="K237" i="7"/>
  <c r="L237" i="7" s="1"/>
  <c r="K238" i="7"/>
  <c r="L238" i="7" s="1"/>
  <c r="K239" i="7"/>
  <c r="L239" i="7" s="1"/>
  <c r="K240" i="7"/>
  <c r="L240" i="7" s="1"/>
  <c r="K241" i="7"/>
  <c r="L241" i="7" s="1"/>
  <c r="K242" i="7"/>
  <c r="L242" i="7" s="1"/>
  <c r="K243" i="7"/>
  <c r="L243" i="7" s="1"/>
  <c r="K244" i="7"/>
  <c r="L244" i="7" s="1"/>
  <c r="K245" i="7"/>
  <c r="L245" i="7" s="1"/>
  <c r="K246" i="7"/>
  <c r="L246" i="7" s="1"/>
  <c r="K247" i="7"/>
  <c r="L247" i="7" s="1"/>
  <c r="K248" i="7"/>
  <c r="L248" i="7" s="1"/>
  <c r="K249" i="7"/>
  <c r="L249" i="7" s="1"/>
  <c r="K250" i="7"/>
  <c r="L250" i="7" s="1"/>
  <c r="K251" i="7"/>
  <c r="L251" i="7" s="1"/>
  <c r="K252" i="7"/>
  <c r="L252" i="7" s="1"/>
  <c r="K253" i="7"/>
  <c r="L253" i="7" s="1"/>
  <c r="K254" i="7"/>
  <c r="L254" i="7" s="1"/>
  <c r="K255" i="7"/>
  <c r="L255" i="7" s="1"/>
  <c r="K256" i="7"/>
  <c r="L256" i="7" s="1"/>
  <c r="K257" i="7"/>
  <c r="L257" i="7" s="1"/>
  <c r="K258" i="7"/>
  <c r="L258" i="7" s="1"/>
  <c r="K8" i="7"/>
  <c r="L8" i="7" s="1"/>
  <c r="L259" i="7" l="1"/>
  <c r="D269" i="7" s="1"/>
  <c r="J36" i="7" l="1"/>
  <c r="I36" i="7"/>
  <c r="F36" i="7"/>
  <c r="H36" i="7" s="1"/>
  <c r="J35" i="7"/>
  <c r="I35" i="7"/>
  <c r="F35" i="7"/>
  <c r="H35" i="7" s="1"/>
  <c r="J34" i="7"/>
  <c r="I34" i="7"/>
  <c r="F34" i="7"/>
  <c r="H34" i="7" s="1"/>
  <c r="J33" i="7"/>
  <c r="I33" i="7"/>
  <c r="F33" i="7"/>
  <c r="H33" i="7" s="1"/>
  <c r="J32" i="7"/>
  <c r="I32" i="7"/>
  <c r="F32" i="7"/>
  <c r="H32" i="7" s="1"/>
  <c r="J31" i="7"/>
  <c r="I31" i="7"/>
  <c r="F31" i="7"/>
  <c r="H31" i="7" s="1"/>
  <c r="J30" i="7"/>
  <c r="I30" i="7"/>
  <c r="F30" i="7"/>
  <c r="H30" i="7" s="1"/>
  <c r="J29" i="7"/>
  <c r="I29" i="7"/>
  <c r="F29" i="7"/>
  <c r="H29" i="7" s="1"/>
  <c r="J28" i="7"/>
  <c r="I28" i="7"/>
  <c r="F28" i="7"/>
  <c r="H28" i="7" s="1"/>
  <c r="J27" i="7"/>
  <c r="I27" i="7"/>
  <c r="F27" i="7"/>
  <c r="H27" i="7" s="1"/>
  <c r="J26" i="7"/>
  <c r="I26" i="7"/>
  <c r="F26" i="7"/>
  <c r="H26" i="7" s="1"/>
  <c r="J25" i="7"/>
  <c r="I25" i="7"/>
  <c r="F25" i="7"/>
  <c r="H25" i="7" s="1"/>
  <c r="J24" i="7"/>
  <c r="I24" i="7"/>
  <c r="F24" i="7"/>
  <c r="H24" i="7" s="1"/>
  <c r="J23" i="7"/>
  <c r="I23" i="7"/>
  <c r="F23" i="7"/>
  <c r="H23" i="7" s="1"/>
  <c r="J22" i="7"/>
  <c r="I22" i="7"/>
  <c r="F22" i="7"/>
  <c r="H22" i="7" s="1"/>
  <c r="J21" i="7"/>
  <c r="I21" i="7"/>
  <c r="F21" i="7"/>
  <c r="H21" i="7" s="1"/>
  <c r="J20" i="7"/>
  <c r="I20" i="7"/>
  <c r="F20" i="7"/>
  <c r="H20" i="7" s="1"/>
  <c r="J19" i="7"/>
  <c r="I19" i="7"/>
  <c r="F19" i="7"/>
  <c r="H19" i="7" s="1"/>
  <c r="J18" i="7"/>
  <c r="I18" i="7"/>
  <c r="F18" i="7"/>
  <c r="H18" i="7" s="1"/>
  <c r="J17" i="7"/>
  <c r="I17" i="7"/>
  <c r="F17" i="7"/>
  <c r="H17" i="7" s="1"/>
  <c r="J16" i="7"/>
  <c r="I16" i="7"/>
  <c r="F16" i="7"/>
  <c r="H16" i="7" s="1"/>
  <c r="J15" i="7"/>
  <c r="I15" i="7"/>
  <c r="F15" i="7"/>
  <c r="H15" i="7" s="1"/>
  <c r="J14" i="7"/>
  <c r="I14" i="7"/>
  <c r="F14" i="7"/>
  <c r="H14" i="7" s="1"/>
  <c r="J13" i="7"/>
  <c r="I13" i="7"/>
  <c r="F13" i="7"/>
  <c r="H13" i="7" s="1"/>
  <c r="J12" i="7"/>
  <c r="I12" i="7"/>
  <c r="F12" i="7"/>
  <c r="H12" i="7" s="1"/>
  <c r="J11" i="7"/>
  <c r="I11" i="7"/>
  <c r="F11" i="7"/>
  <c r="H11" i="7" s="1"/>
  <c r="J10" i="7"/>
  <c r="I10" i="7"/>
  <c r="F10" i="7"/>
  <c r="H10" i="7" s="1"/>
  <c r="J53" i="6"/>
  <c r="A9" i="6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J17" i="6"/>
  <c r="I17" i="6"/>
  <c r="F17" i="6"/>
  <c r="H17" i="6" s="1"/>
  <c r="J16" i="6"/>
  <c r="I16" i="6"/>
  <c r="F16" i="6"/>
  <c r="H16" i="6" s="1"/>
  <c r="J15" i="6"/>
  <c r="I15" i="6"/>
  <c r="F15" i="6"/>
  <c r="H15" i="6" s="1"/>
  <c r="J14" i="6"/>
  <c r="I14" i="6"/>
  <c r="F14" i="6"/>
  <c r="H14" i="6" s="1"/>
  <c r="J13" i="6"/>
  <c r="I13" i="6"/>
  <c r="F13" i="6"/>
  <c r="H13" i="6" s="1"/>
  <c r="J12" i="6"/>
  <c r="I12" i="6"/>
  <c r="F12" i="6"/>
  <c r="H12" i="6" s="1"/>
  <c r="J11" i="6"/>
  <c r="I11" i="6"/>
  <c r="F11" i="6"/>
  <c r="H11" i="6" s="1"/>
  <c r="J10" i="6"/>
  <c r="I10" i="6"/>
  <c r="F10" i="6"/>
  <c r="H10" i="6" s="1"/>
  <c r="J9" i="6"/>
  <c r="I9" i="6"/>
  <c r="F9" i="6"/>
  <c r="H9" i="6" s="1"/>
  <c r="J67" i="6"/>
  <c r="I67" i="6"/>
  <c r="F67" i="6"/>
  <c r="H67" i="6" s="1"/>
  <c r="J66" i="6"/>
  <c r="I66" i="6"/>
  <c r="F66" i="6"/>
  <c r="H66" i="6" s="1"/>
  <c r="J65" i="6"/>
  <c r="I65" i="6"/>
  <c r="F65" i="6"/>
  <c r="H65" i="6" s="1"/>
  <c r="J64" i="6"/>
  <c r="I64" i="6"/>
  <c r="F64" i="6"/>
  <c r="H64" i="6" s="1"/>
  <c r="J63" i="6"/>
  <c r="I63" i="6"/>
  <c r="F63" i="6"/>
  <c r="H63" i="6" s="1"/>
  <c r="J62" i="6"/>
  <c r="I62" i="6"/>
  <c r="F62" i="6"/>
  <c r="H62" i="6" s="1"/>
  <c r="J61" i="6"/>
  <c r="I61" i="6"/>
  <c r="F61" i="6"/>
  <c r="H61" i="6" s="1"/>
  <c r="J60" i="6"/>
  <c r="I60" i="6"/>
  <c r="F60" i="6"/>
  <c r="H60" i="6" s="1"/>
  <c r="J59" i="6"/>
  <c r="I59" i="6"/>
  <c r="F59" i="6"/>
  <c r="H59" i="6" s="1"/>
  <c r="J58" i="6"/>
  <c r="I58" i="6"/>
  <c r="F58" i="6"/>
  <c r="H58" i="6" s="1"/>
  <c r="J57" i="6"/>
  <c r="I57" i="6"/>
  <c r="F57" i="6"/>
  <c r="H57" i="6" s="1"/>
  <c r="J56" i="6"/>
  <c r="I56" i="6"/>
  <c r="F56" i="6"/>
  <c r="H56" i="6" s="1"/>
  <c r="J55" i="6"/>
  <c r="I55" i="6"/>
  <c r="F55" i="6"/>
  <c r="H55" i="6" s="1"/>
  <c r="J54" i="6"/>
  <c r="I54" i="6"/>
  <c r="F54" i="6"/>
  <c r="H54" i="6" s="1"/>
  <c r="I53" i="6"/>
  <c r="F53" i="6"/>
  <c r="H53" i="6" s="1"/>
  <c r="J52" i="6"/>
  <c r="I52" i="6"/>
  <c r="F52" i="6"/>
  <c r="H52" i="6" s="1"/>
  <c r="J51" i="6"/>
  <c r="I51" i="6"/>
  <c r="F51" i="6"/>
  <c r="H51" i="6" s="1"/>
  <c r="J50" i="6"/>
  <c r="I50" i="6"/>
  <c r="F50" i="6"/>
  <c r="H50" i="6" s="1"/>
  <c r="J49" i="6"/>
  <c r="I49" i="6"/>
  <c r="F49" i="6"/>
  <c r="H49" i="6" s="1"/>
  <c r="J48" i="6"/>
  <c r="I48" i="6"/>
  <c r="F48" i="6"/>
  <c r="H48" i="6" s="1"/>
  <c r="J47" i="6"/>
  <c r="I47" i="6"/>
  <c r="F47" i="6"/>
  <c r="H47" i="6" s="1"/>
  <c r="J46" i="6"/>
  <c r="I46" i="6"/>
  <c r="F46" i="6"/>
  <c r="H46" i="6" s="1"/>
  <c r="J45" i="6"/>
  <c r="I45" i="6"/>
  <c r="F45" i="6"/>
  <c r="H45" i="6" s="1"/>
  <c r="J44" i="6"/>
  <c r="I44" i="6"/>
  <c r="F44" i="6"/>
  <c r="H44" i="6" s="1"/>
  <c r="J43" i="6"/>
  <c r="I43" i="6"/>
  <c r="F43" i="6"/>
  <c r="H43" i="6" s="1"/>
  <c r="J42" i="6"/>
  <c r="I42" i="6"/>
  <c r="F42" i="6"/>
  <c r="H42" i="6" s="1"/>
  <c r="J41" i="6"/>
  <c r="I41" i="6"/>
  <c r="F41" i="6"/>
  <c r="H41" i="6" s="1"/>
  <c r="J40" i="6"/>
  <c r="I40" i="6"/>
  <c r="F40" i="6"/>
  <c r="H40" i="6" s="1"/>
  <c r="J39" i="6"/>
  <c r="I39" i="6"/>
  <c r="F39" i="6"/>
  <c r="H39" i="6" s="1"/>
  <c r="J38" i="6"/>
  <c r="I38" i="6"/>
  <c r="F38" i="6"/>
  <c r="H38" i="6" s="1"/>
  <c r="J37" i="6"/>
  <c r="I37" i="6"/>
  <c r="F37" i="6"/>
  <c r="H37" i="6" s="1"/>
  <c r="J36" i="6"/>
  <c r="I36" i="6"/>
  <c r="F36" i="6"/>
  <c r="H36" i="6" s="1"/>
  <c r="J35" i="6"/>
  <c r="I35" i="6"/>
  <c r="F35" i="6"/>
  <c r="H35" i="6" s="1"/>
  <c r="J34" i="6"/>
  <c r="I34" i="6"/>
  <c r="F34" i="6"/>
  <c r="H34" i="6" s="1"/>
  <c r="J33" i="6"/>
  <c r="I33" i="6"/>
  <c r="F33" i="6"/>
  <c r="H33" i="6" s="1"/>
  <c r="J32" i="6"/>
  <c r="I32" i="6"/>
  <c r="F32" i="6"/>
  <c r="H32" i="6" s="1"/>
  <c r="J31" i="6"/>
  <c r="I31" i="6"/>
  <c r="F31" i="6"/>
  <c r="H31" i="6" s="1"/>
  <c r="J30" i="6"/>
  <c r="I30" i="6"/>
  <c r="F30" i="6"/>
  <c r="H30" i="6" s="1"/>
  <c r="J29" i="6"/>
  <c r="I29" i="6"/>
  <c r="F29" i="6"/>
  <c r="H29" i="6" s="1"/>
  <c r="J28" i="6"/>
  <c r="I28" i="6"/>
  <c r="F28" i="6"/>
  <c r="H28" i="6" s="1"/>
  <c r="J27" i="6"/>
  <c r="I27" i="6"/>
  <c r="F27" i="6"/>
  <c r="H27" i="6" s="1"/>
  <c r="J26" i="6"/>
  <c r="I26" i="6"/>
  <c r="F26" i="6"/>
  <c r="H26" i="6" s="1"/>
  <c r="J25" i="6"/>
  <c r="I25" i="6"/>
  <c r="F25" i="6"/>
  <c r="H25" i="6" s="1"/>
  <c r="J24" i="6"/>
  <c r="I24" i="6"/>
  <c r="F24" i="6"/>
  <c r="H24" i="6" s="1"/>
  <c r="J23" i="6"/>
  <c r="I23" i="6"/>
  <c r="F23" i="6"/>
  <c r="H23" i="6" s="1"/>
  <c r="J22" i="6"/>
  <c r="I22" i="6"/>
  <c r="F22" i="6"/>
  <c r="H22" i="6" s="1"/>
  <c r="A27" i="3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9" i="7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" i="4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E259" i="7"/>
  <c r="D259" i="7"/>
  <c r="D274" i="7" s="1"/>
  <c r="J258" i="7"/>
  <c r="I258" i="7"/>
  <c r="F258" i="7"/>
  <c r="H258" i="7" s="1"/>
  <c r="J257" i="7"/>
  <c r="I257" i="7"/>
  <c r="F257" i="7"/>
  <c r="H257" i="7" s="1"/>
  <c r="J256" i="7"/>
  <c r="I256" i="7"/>
  <c r="F256" i="7"/>
  <c r="H256" i="7" s="1"/>
  <c r="J255" i="7"/>
  <c r="I255" i="7"/>
  <c r="F255" i="7"/>
  <c r="H255" i="7" s="1"/>
  <c r="J254" i="7"/>
  <c r="I254" i="7"/>
  <c r="F254" i="7"/>
  <c r="H254" i="7" s="1"/>
  <c r="J253" i="7"/>
  <c r="I253" i="7"/>
  <c r="F253" i="7"/>
  <c r="H253" i="7" s="1"/>
  <c r="J252" i="7"/>
  <c r="I252" i="7"/>
  <c r="F252" i="7"/>
  <c r="H252" i="7" s="1"/>
  <c r="J251" i="7"/>
  <c r="I251" i="7"/>
  <c r="F251" i="7"/>
  <c r="H251" i="7" s="1"/>
  <c r="J250" i="7"/>
  <c r="I250" i="7"/>
  <c r="F250" i="7"/>
  <c r="H250" i="7" s="1"/>
  <c r="J249" i="7"/>
  <c r="I249" i="7"/>
  <c r="F249" i="7"/>
  <c r="H249" i="7" s="1"/>
  <c r="J248" i="7"/>
  <c r="I248" i="7"/>
  <c r="F248" i="7"/>
  <c r="H248" i="7" s="1"/>
  <c r="J247" i="7"/>
  <c r="I247" i="7"/>
  <c r="F247" i="7"/>
  <c r="H247" i="7" s="1"/>
  <c r="J246" i="7"/>
  <c r="I246" i="7"/>
  <c r="F246" i="7"/>
  <c r="H246" i="7" s="1"/>
  <c r="J245" i="7"/>
  <c r="I245" i="7"/>
  <c r="F245" i="7"/>
  <c r="H245" i="7" s="1"/>
  <c r="J244" i="7"/>
  <c r="I244" i="7"/>
  <c r="F244" i="7"/>
  <c r="H244" i="7" s="1"/>
  <c r="J243" i="7"/>
  <c r="I243" i="7"/>
  <c r="F243" i="7"/>
  <c r="H243" i="7" s="1"/>
  <c r="J242" i="7"/>
  <c r="I242" i="7"/>
  <c r="F242" i="7"/>
  <c r="H242" i="7" s="1"/>
  <c r="J241" i="7"/>
  <c r="I241" i="7"/>
  <c r="F241" i="7"/>
  <c r="H241" i="7" s="1"/>
  <c r="J240" i="7"/>
  <c r="I240" i="7"/>
  <c r="F240" i="7"/>
  <c r="H240" i="7" s="1"/>
  <c r="J239" i="7"/>
  <c r="I239" i="7"/>
  <c r="F239" i="7"/>
  <c r="H239" i="7" s="1"/>
  <c r="J238" i="7"/>
  <c r="I238" i="7"/>
  <c r="F238" i="7"/>
  <c r="H238" i="7" s="1"/>
  <c r="J237" i="7"/>
  <c r="I237" i="7"/>
  <c r="F237" i="7"/>
  <c r="H237" i="7" s="1"/>
  <c r="J236" i="7"/>
  <c r="I236" i="7"/>
  <c r="F236" i="7"/>
  <c r="H236" i="7" s="1"/>
  <c r="J235" i="7"/>
  <c r="I235" i="7"/>
  <c r="F235" i="7"/>
  <c r="H235" i="7" s="1"/>
  <c r="J234" i="7"/>
  <c r="I234" i="7"/>
  <c r="F234" i="7"/>
  <c r="H234" i="7" s="1"/>
  <c r="J233" i="7"/>
  <c r="I233" i="7"/>
  <c r="F233" i="7"/>
  <c r="H233" i="7" s="1"/>
  <c r="J232" i="7"/>
  <c r="I232" i="7"/>
  <c r="F232" i="7"/>
  <c r="H232" i="7" s="1"/>
  <c r="J231" i="7"/>
  <c r="I231" i="7"/>
  <c r="F231" i="7"/>
  <c r="H231" i="7" s="1"/>
  <c r="J230" i="7"/>
  <c r="I230" i="7"/>
  <c r="F230" i="7"/>
  <c r="H230" i="7" s="1"/>
  <c r="J229" i="7"/>
  <c r="I229" i="7"/>
  <c r="F229" i="7"/>
  <c r="H229" i="7" s="1"/>
  <c r="J228" i="7"/>
  <c r="I228" i="7"/>
  <c r="F228" i="7"/>
  <c r="H228" i="7" s="1"/>
  <c r="J227" i="7"/>
  <c r="I227" i="7"/>
  <c r="F227" i="7"/>
  <c r="H227" i="7" s="1"/>
  <c r="J226" i="7"/>
  <c r="I226" i="7"/>
  <c r="F226" i="7"/>
  <c r="H226" i="7" s="1"/>
  <c r="J225" i="7"/>
  <c r="I225" i="7"/>
  <c r="F225" i="7"/>
  <c r="H225" i="7" s="1"/>
  <c r="J224" i="7"/>
  <c r="I224" i="7"/>
  <c r="F224" i="7"/>
  <c r="H224" i="7" s="1"/>
  <c r="J223" i="7"/>
  <c r="I223" i="7"/>
  <c r="F223" i="7"/>
  <c r="H223" i="7" s="1"/>
  <c r="J222" i="7"/>
  <c r="I222" i="7"/>
  <c r="F222" i="7"/>
  <c r="H222" i="7" s="1"/>
  <c r="J221" i="7"/>
  <c r="I221" i="7"/>
  <c r="F221" i="7"/>
  <c r="H221" i="7" s="1"/>
  <c r="J220" i="7"/>
  <c r="I220" i="7"/>
  <c r="F220" i="7"/>
  <c r="H220" i="7" s="1"/>
  <c r="J219" i="7"/>
  <c r="I219" i="7"/>
  <c r="F219" i="7"/>
  <c r="H219" i="7" s="1"/>
  <c r="J218" i="7"/>
  <c r="I218" i="7"/>
  <c r="F218" i="7"/>
  <c r="H218" i="7" s="1"/>
  <c r="J217" i="7"/>
  <c r="I217" i="7"/>
  <c r="F217" i="7"/>
  <c r="H217" i="7" s="1"/>
  <c r="J216" i="7"/>
  <c r="I216" i="7"/>
  <c r="F216" i="7"/>
  <c r="H216" i="7" s="1"/>
  <c r="J215" i="7"/>
  <c r="I215" i="7"/>
  <c r="F215" i="7"/>
  <c r="H215" i="7" s="1"/>
  <c r="J214" i="7"/>
  <c r="I214" i="7"/>
  <c r="F214" i="7"/>
  <c r="H214" i="7" s="1"/>
  <c r="J213" i="7"/>
  <c r="I213" i="7"/>
  <c r="F213" i="7"/>
  <c r="H213" i="7" s="1"/>
  <c r="J212" i="7"/>
  <c r="I212" i="7"/>
  <c r="F212" i="7"/>
  <c r="H212" i="7" s="1"/>
  <c r="J211" i="7"/>
  <c r="I211" i="7"/>
  <c r="F211" i="7"/>
  <c r="H211" i="7" s="1"/>
  <c r="J210" i="7"/>
  <c r="I210" i="7"/>
  <c r="F210" i="7"/>
  <c r="H210" i="7" s="1"/>
  <c r="J209" i="7"/>
  <c r="I209" i="7"/>
  <c r="F209" i="7"/>
  <c r="H209" i="7" s="1"/>
  <c r="J208" i="7"/>
  <c r="I208" i="7"/>
  <c r="F208" i="7"/>
  <c r="H208" i="7" s="1"/>
  <c r="J207" i="7"/>
  <c r="I207" i="7"/>
  <c r="F207" i="7"/>
  <c r="H207" i="7" s="1"/>
  <c r="J206" i="7"/>
  <c r="I206" i="7"/>
  <c r="F206" i="7"/>
  <c r="H206" i="7" s="1"/>
  <c r="J205" i="7"/>
  <c r="I205" i="7"/>
  <c r="F205" i="7"/>
  <c r="H205" i="7" s="1"/>
  <c r="J204" i="7"/>
  <c r="I204" i="7"/>
  <c r="F204" i="7"/>
  <c r="H204" i="7" s="1"/>
  <c r="J203" i="7"/>
  <c r="I203" i="7"/>
  <c r="F203" i="7"/>
  <c r="H203" i="7" s="1"/>
  <c r="J202" i="7"/>
  <c r="I202" i="7"/>
  <c r="F202" i="7"/>
  <c r="H202" i="7" s="1"/>
  <c r="J201" i="7"/>
  <c r="I201" i="7"/>
  <c r="F201" i="7"/>
  <c r="H201" i="7" s="1"/>
  <c r="J200" i="7"/>
  <c r="I200" i="7"/>
  <c r="F200" i="7"/>
  <c r="H200" i="7" s="1"/>
  <c r="J199" i="7"/>
  <c r="I199" i="7"/>
  <c r="F199" i="7"/>
  <c r="H199" i="7" s="1"/>
  <c r="J198" i="7"/>
  <c r="I198" i="7"/>
  <c r="F198" i="7"/>
  <c r="H198" i="7" s="1"/>
  <c r="J197" i="7"/>
  <c r="I197" i="7"/>
  <c r="F197" i="7"/>
  <c r="H197" i="7" s="1"/>
  <c r="J196" i="7"/>
  <c r="I196" i="7"/>
  <c r="F196" i="7"/>
  <c r="H196" i="7" s="1"/>
  <c r="J195" i="7"/>
  <c r="I195" i="7"/>
  <c r="F195" i="7"/>
  <c r="H195" i="7" s="1"/>
  <c r="J194" i="7"/>
  <c r="I194" i="7"/>
  <c r="F194" i="7"/>
  <c r="H194" i="7" s="1"/>
  <c r="J193" i="7"/>
  <c r="I193" i="7"/>
  <c r="F193" i="7"/>
  <c r="H193" i="7" s="1"/>
  <c r="J192" i="7"/>
  <c r="I192" i="7"/>
  <c r="F192" i="7"/>
  <c r="H192" i="7" s="1"/>
  <c r="J191" i="7"/>
  <c r="I191" i="7"/>
  <c r="F191" i="7"/>
  <c r="H191" i="7" s="1"/>
  <c r="J190" i="7"/>
  <c r="I190" i="7"/>
  <c r="F190" i="7"/>
  <c r="H190" i="7" s="1"/>
  <c r="J189" i="7"/>
  <c r="I189" i="7"/>
  <c r="F189" i="7"/>
  <c r="H189" i="7" s="1"/>
  <c r="J188" i="7"/>
  <c r="I188" i="7"/>
  <c r="F188" i="7"/>
  <c r="H188" i="7" s="1"/>
  <c r="J187" i="7"/>
  <c r="I187" i="7"/>
  <c r="F187" i="7"/>
  <c r="H187" i="7" s="1"/>
  <c r="J186" i="7"/>
  <c r="I186" i="7"/>
  <c r="F186" i="7"/>
  <c r="H186" i="7" s="1"/>
  <c r="J185" i="7"/>
  <c r="I185" i="7"/>
  <c r="F185" i="7"/>
  <c r="H185" i="7" s="1"/>
  <c r="J184" i="7"/>
  <c r="I184" i="7"/>
  <c r="F184" i="7"/>
  <c r="H184" i="7" s="1"/>
  <c r="J183" i="7"/>
  <c r="I183" i="7"/>
  <c r="F183" i="7"/>
  <c r="H183" i="7" s="1"/>
  <c r="J182" i="7"/>
  <c r="I182" i="7"/>
  <c r="F182" i="7"/>
  <c r="H182" i="7" s="1"/>
  <c r="J181" i="7"/>
  <c r="I181" i="7"/>
  <c r="F181" i="7"/>
  <c r="H181" i="7" s="1"/>
  <c r="J180" i="7"/>
  <c r="I180" i="7"/>
  <c r="F180" i="7"/>
  <c r="H180" i="7" s="1"/>
  <c r="J179" i="7"/>
  <c r="I179" i="7"/>
  <c r="F179" i="7"/>
  <c r="H179" i="7" s="1"/>
  <c r="J178" i="7"/>
  <c r="I178" i="7"/>
  <c r="F178" i="7"/>
  <c r="H178" i="7" s="1"/>
  <c r="J177" i="7"/>
  <c r="I177" i="7"/>
  <c r="F177" i="7"/>
  <c r="H177" i="7" s="1"/>
  <c r="J176" i="7"/>
  <c r="I176" i="7"/>
  <c r="F176" i="7"/>
  <c r="H176" i="7" s="1"/>
  <c r="J175" i="7"/>
  <c r="I175" i="7"/>
  <c r="F175" i="7"/>
  <c r="H175" i="7" s="1"/>
  <c r="J174" i="7"/>
  <c r="I174" i="7"/>
  <c r="F174" i="7"/>
  <c r="H174" i="7" s="1"/>
  <c r="J173" i="7"/>
  <c r="I173" i="7"/>
  <c r="F173" i="7"/>
  <c r="H173" i="7" s="1"/>
  <c r="J172" i="7"/>
  <c r="I172" i="7"/>
  <c r="F172" i="7"/>
  <c r="H172" i="7" s="1"/>
  <c r="J171" i="7"/>
  <c r="I171" i="7"/>
  <c r="F171" i="7"/>
  <c r="H171" i="7" s="1"/>
  <c r="J170" i="7"/>
  <c r="I170" i="7"/>
  <c r="F170" i="7"/>
  <c r="H170" i="7" s="1"/>
  <c r="J169" i="7"/>
  <c r="I169" i="7"/>
  <c r="F169" i="7"/>
  <c r="H169" i="7" s="1"/>
  <c r="J168" i="7"/>
  <c r="I168" i="7"/>
  <c r="F168" i="7"/>
  <c r="H168" i="7" s="1"/>
  <c r="J167" i="7"/>
  <c r="I167" i="7"/>
  <c r="F167" i="7"/>
  <c r="H167" i="7" s="1"/>
  <c r="J166" i="7"/>
  <c r="I166" i="7"/>
  <c r="F166" i="7"/>
  <c r="H166" i="7" s="1"/>
  <c r="J165" i="7"/>
  <c r="I165" i="7"/>
  <c r="F165" i="7"/>
  <c r="H165" i="7" s="1"/>
  <c r="J164" i="7"/>
  <c r="I164" i="7"/>
  <c r="F164" i="7"/>
  <c r="H164" i="7" s="1"/>
  <c r="J163" i="7"/>
  <c r="I163" i="7"/>
  <c r="F163" i="7"/>
  <c r="H163" i="7" s="1"/>
  <c r="J162" i="7"/>
  <c r="I162" i="7"/>
  <c r="F162" i="7"/>
  <c r="H162" i="7" s="1"/>
  <c r="J161" i="7"/>
  <c r="I161" i="7"/>
  <c r="F161" i="7"/>
  <c r="H161" i="7" s="1"/>
  <c r="J160" i="7"/>
  <c r="I160" i="7"/>
  <c r="F160" i="7"/>
  <c r="H160" i="7" s="1"/>
  <c r="J159" i="7"/>
  <c r="I159" i="7"/>
  <c r="F159" i="7"/>
  <c r="H159" i="7" s="1"/>
  <c r="J158" i="7"/>
  <c r="I158" i="7"/>
  <c r="F158" i="7"/>
  <c r="H158" i="7" s="1"/>
  <c r="J157" i="7"/>
  <c r="I157" i="7"/>
  <c r="F157" i="7"/>
  <c r="H157" i="7" s="1"/>
  <c r="J156" i="7"/>
  <c r="I156" i="7"/>
  <c r="F156" i="7"/>
  <c r="H156" i="7" s="1"/>
  <c r="J155" i="7"/>
  <c r="I155" i="7"/>
  <c r="F155" i="7"/>
  <c r="H155" i="7" s="1"/>
  <c r="J154" i="7"/>
  <c r="I154" i="7"/>
  <c r="F154" i="7"/>
  <c r="H154" i="7" s="1"/>
  <c r="J153" i="7"/>
  <c r="I153" i="7"/>
  <c r="F153" i="7"/>
  <c r="H153" i="7" s="1"/>
  <c r="J152" i="7"/>
  <c r="I152" i="7"/>
  <c r="F152" i="7"/>
  <c r="H152" i="7" s="1"/>
  <c r="J151" i="7"/>
  <c r="I151" i="7"/>
  <c r="F151" i="7"/>
  <c r="H151" i="7" s="1"/>
  <c r="J150" i="7"/>
  <c r="I150" i="7"/>
  <c r="F150" i="7"/>
  <c r="H150" i="7" s="1"/>
  <c r="J149" i="7"/>
  <c r="I149" i="7"/>
  <c r="F149" i="7"/>
  <c r="H149" i="7" s="1"/>
  <c r="J148" i="7"/>
  <c r="I148" i="7"/>
  <c r="F148" i="7"/>
  <c r="H148" i="7" s="1"/>
  <c r="J147" i="7"/>
  <c r="I147" i="7"/>
  <c r="F147" i="7"/>
  <c r="H147" i="7" s="1"/>
  <c r="J146" i="7"/>
  <c r="I146" i="7"/>
  <c r="F146" i="7"/>
  <c r="H146" i="7" s="1"/>
  <c r="J145" i="7"/>
  <c r="I145" i="7"/>
  <c r="F145" i="7"/>
  <c r="H145" i="7" s="1"/>
  <c r="J144" i="7"/>
  <c r="I144" i="7"/>
  <c r="F144" i="7"/>
  <c r="H144" i="7" s="1"/>
  <c r="J143" i="7"/>
  <c r="I143" i="7"/>
  <c r="F143" i="7"/>
  <c r="H143" i="7" s="1"/>
  <c r="J142" i="7"/>
  <c r="I142" i="7"/>
  <c r="F142" i="7"/>
  <c r="H142" i="7" s="1"/>
  <c r="J141" i="7"/>
  <c r="I141" i="7"/>
  <c r="F141" i="7"/>
  <c r="H141" i="7" s="1"/>
  <c r="J140" i="7"/>
  <c r="I140" i="7"/>
  <c r="F140" i="7"/>
  <c r="H140" i="7" s="1"/>
  <c r="J139" i="7"/>
  <c r="I139" i="7"/>
  <c r="F139" i="7"/>
  <c r="H139" i="7" s="1"/>
  <c r="J138" i="7"/>
  <c r="I138" i="7"/>
  <c r="F138" i="7"/>
  <c r="H138" i="7" s="1"/>
  <c r="J137" i="7"/>
  <c r="I137" i="7"/>
  <c r="F137" i="7"/>
  <c r="H137" i="7" s="1"/>
  <c r="J136" i="7"/>
  <c r="I136" i="7"/>
  <c r="F136" i="7"/>
  <c r="H136" i="7" s="1"/>
  <c r="J135" i="7"/>
  <c r="I135" i="7"/>
  <c r="F135" i="7"/>
  <c r="H135" i="7" s="1"/>
  <c r="J134" i="7"/>
  <c r="I134" i="7"/>
  <c r="F134" i="7"/>
  <c r="H134" i="7" s="1"/>
  <c r="J133" i="7"/>
  <c r="I133" i="7"/>
  <c r="F133" i="7"/>
  <c r="H133" i="7" s="1"/>
  <c r="J132" i="7"/>
  <c r="I132" i="7"/>
  <c r="F132" i="7"/>
  <c r="H132" i="7" s="1"/>
  <c r="J131" i="7"/>
  <c r="I131" i="7"/>
  <c r="F131" i="7"/>
  <c r="H131" i="7" s="1"/>
  <c r="J130" i="7"/>
  <c r="I130" i="7"/>
  <c r="F130" i="7"/>
  <c r="H130" i="7" s="1"/>
  <c r="J129" i="7"/>
  <c r="I129" i="7"/>
  <c r="F129" i="7"/>
  <c r="H129" i="7" s="1"/>
  <c r="J128" i="7"/>
  <c r="I128" i="7"/>
  <c r="F128" i="7"/>
  <c r="H128" i="7" s="1"/>
  <c r="J127" i="7"/>
  <c r="I127" i="7"/>
  <c r="F127" i="7"/>
  <c r="H127" i="7" s="1"/>
  <c r="J126" i="7"/>
  <c r="I126" i="7"/>
  <c r="F126" i="7"/>
  <c r="H126" i="7" s="1"/>
  <c r="J125" i="7"/>
  <c r="I125" i="7"/>
  <c r="F125" i="7"/>
  <c r="H125" i="7" s="1"/>
  <c r="J124" i="7"/>
  <c r="I124" i="7"/>
  <c r="F124" i="7"/>
  <c r="H124" i="7" s="1"/>
  <c r="J123" i="7"/>
  <c r="I123" i="7"/>
  <c r="F123" i="7"/>
  <c r="H123" i="7" s="1"/>
  <c r="J122" i="7"/>
  <c r="I122" i="7"/>
  <c r="F122" i="7"/>
  <c r="H122" i="7" s="1"/>
  <c r="J121" i="7"/>
  <c r="I121" i="7"/>
  <c r="F121" i="7"/>
  <c r="H121" i="7" s="1"/>
  <c r="J120" i="7"/>
  <c r="I120" i="7"/>
  <c r="F120" i="7"/>
  <c r="H120" i="7" s="1"/>
  <c r="J119" i="7"/>
  <c r="I119" i="7"/>
  <c r="F119" i="7"/>
  <c r="H119" i="7" s="1"/>
  <c r="J118" i="7"/>
  <c r="I118" i="7"/>
  <c r="F118" i="7"/>
  <c r="H118" i="7" s="1"/>
  <c r="J117" i="7"/>
  <c r="I117" i="7"/>
  <c r="F117" i="7"/>
  <c r="H117" i="7" s="1"/>
  <c r="J116" i="7"/>
  <c r="I116" i="7"/>
  <c r="F116" i="7"/>
  <c r="H116" i="7" s="1"/>
  <c r="J115" i="7"/>
  <c r="I115" i="7"/>
  <c r="F115" i="7"/>
  <c r="H115" i="7" s="1"/>
  <c r="J114" i="7"/>
  <c r="I114" i="7"/>
  <c r="F114" i="7"/>
  <c r="H114" i="7" s="1"/>
  <c r="J113" i="7"/>
  <c r="I113" i="7"/>
  <c r="F113" i="7"/>
  <c r="H113" i="7" s="1"/>
  <c r="J112" i="7"/>
  <c r="I112" i="7"/>
  <c r="F112" i="7"/>
  <c r="H112" i="7" s="1"/>
  <c r="J111" i="7"/>
  <c r="I111" i="7"/>
  <c r="F111" i="7"/>
  <c r="H111" i="7" s="1"/>
  <c r="J110" i="7"/>
  <c r="I110" i="7"/>
  <c r="F110" i="7"/>
  <c r="H110" i="7" s="1"/>
  <c r="J109" i="7"/>
  <c r="I109" i="7"/>
  <c r="F109" i="7"/>
  <c r="H109" i="7" s="1"/>
  <c r="J108" i="7"/>
  <c r="I108" i="7"/>
  <c r="F108" i="7"/>
  <c r="H108" i="7" s="1"/>
  <c r="J107" i="7"/>
  <c r="I107" i="7"/>
  <c r="F107" i="7"/>
  <c r="H107" i="7" s="1"/>
  <c r="J106" i="7"/>
  <c r="I106" i="7"/>
  <c r="F106" i="7"/>
  <c r="H106" i="7" s="1"/>
  <c r="J105" i="7"/>
  <c r="I105" i="7"/>
  <c r="F105" i="7"/>
  <c r="H105" i="7" s="1"/>
  <c r="J104" i="7"/>
  <c r="I104" i="7"/>
  <c r="F104" i="7"/>
  <c r="H104" i="7" s="1"/>
  <c r="J103" i="7"/>
  <c r="I103" i="7"/>
  <c r="F103" i="7"/>
  <c r="H103" i="7" s="1"/>
  <c r="J102" i="7"/>
  <c r="I102" i="7"/>
  <c r="F102" i="7"/>
  <c r="H102" i="7" s="1"/>
  <c r="J101" i="7"/>
  <c r="I101" i="7"/>
  <c r="F101" i="7"/>
  <c r="H101" i="7" s="1"/>
  <c r="J100" i="7"/>
  <c r="I100" i="7"/>
  <c r="F100" i="7"/>
  <c r="H100" i="7" s="1"/>
  <c r="J99" i="7"/>
  <c r="I99" i="7"/>
  <c r="F99" i="7"/>
  <c r="H99" i="7" s="1"/>
  <c r="J98" i="7"/>
  <c r="I98" i="7"/>
  <c r="F98" i="7"/>
  <c r="H98" i="7" s="1"/>
  <c r="J97" i="7"/>
  <c r="I97" i="7"/>
  <c r="F97" i="7"/>
  <c r="H97" i="7" s="1"/>
  <c r="J96" i="7"/>
  <c r="I96" i="7"/>
  <c r="F96" i="7"/>
  <c r="H96" i="7" s="1"/>
  <c r="J95" i="7"/>
  <c r="I95" i="7"/>
  <c r="F95" i="7"/>
  <c r="H95" i="7" s="1"/>
  <c r="J94" i="7"/>
  <c r="I94" i="7"/>
  <c r="F94" i="7"/>
  <c r="H94" i="7" s="1"/>
  <c r="J93" i="7"/>
  <c r="I93" i="7"/>
  <c r="F93" i="7"/>
  <c r="H93" i="7" s="1"/>
  <c r="J92" i="7"/>
  <c r="I92" i="7"/>
  <c r="F92" i="7"/>
  <c r="H92" i="7" s="1"/>
  <c r="J91" i="7"/>
  <c r="I91" i="7"/>
  <c r="F91" i="7"/>
  <c r="H91" i="7" s="1"/>
  <c r="J90" i="7"/>
  <c r="I90" i="7"/>
  <c r="F90" i="7"/>
  <c r="H90" i="7" s="1"/>
  <c r="J89" i="7"/>
  <c r="I89" i="7"/>
  <c r="F89" i="7"/>
  <c r="H89" i="7" s="1"/>
  <c r="J88" i="7"/>
  <c r="I88" i="7"/>
  <c r="F88" i="7"/>
  <c r="H88" i="7" s="1"/>
  <c r="J87" i="7"/>
  <c r="I87" i="7"/>
  <c r="F87" i="7"/>
  <c r="H87" i="7" s="1"/>
  <c r="J86" i="7"/>
  <c r="I86" i="7"/>
  <c r="F86" i="7"/>
  <c r="H86" i="7" s="1"/>
  <c r="J85" i="7"/>
  <c r="I85" i="7"/>
  <c r="F85" i="7"/>
  <c r="H85" i="7" s="1"/>
  <c r="J84" i="7"/>
  <c r="I84" i="7"/>
  <c r="F84" i="7"/>
  <c r="H84" i="7" s="1"/>
  <c r="J83" i="7"/>
  <c r="I83" i="7"/>
  <c r="F83" i="7"/>
  <c r="H83" i="7" s="1"/>
  <c r="J82" i="7"/>
  <c r="I82" i="7"/>
  <c r="F82" i="7"/>
  <c r="H82" i="7" s="1"/>
  <c r="J81" i="7"/>
  <c r="I81" i="7"/>
  <c r="F81" i="7"/>
  <c r="H81" i="7" s="1"/>
  <c r="J80" i="7"/>
  <c r="I80" i="7"/>
  <c r="F80" i="7"/>
  <c r="H80" i="7" s="1"/>
  <c r="J79" i="7"/>
  <c r="I79" i="7"/>
  <c r="F79" i="7"/>
  <c r="H79" i="7" s="1"/>
  <c r="J78" i="7"/>
  <c r="I78" i="7"/>
  <c r="F78" i="7"/>
  <c r="H78" i="7" s="1"/>
  <c r="J77" i="7"/>
  <c r="I77" i="7"/>
  <c r="F77" i="7"/>
  <c r="H77" i="7" s="1"/>
  <c r="J76" i="7"/>
  <c r="I76" i="7"/>
  <c r="F76" i="7"/>
  <c r="H76" i="7" s="1"/>
  <c r="J75" i="7"/>
  <c r="I75" i="7"/>
  <c r="F75" i="7"/>
  <c r="H75" i="7" s="1"/>
  <c r="J74" i="7"/>
  <c r="I74" i="7"/>
  <c r="F74" i="7"/>
  <c r="H74" i="7" s="1"/>
  <c r="J73" i="7"/>
  <c r="I73" i="7"/>
  <c r="F73" i="7"/>
  <c r="H73" i="7" s="1"/>
  <c r="J72" i="7"/>
  <c r="I72" i="7"/>
  <c r="F72" i="7"/>
  <c r="H72" i="7" s="1"/>
  <c r="J71" i="7"/>
  <c r="I71" i="7"/>
  <c r="F71" i="7"/>
  <c r="H71" i="7" s="1"/>
  <c r="J70" i="7"/>
  <c r="I70" i="7"/>
  <c r="F70" i="7"/>
  <c r="H70" i="7" s="1"/>
  <c r="J69" i="7"/>
  <c r="I69" i="7"/>
  <c r="F69" i="7"/>
  <c r="H69" i="7" s="1"/>
  <c r="J68" i="7"/>
  <c r="I68" i="7"/>
  <c r="F68" i="7"/>
  <c r="H68" i="7" s="1"/>
  <c r="J67" i="7"/>
  <c r="I67" i="7"/>
  <c r="F67" i="7"/>
  <c r="H67" i="7" s="1"/>
  <c r="J66" i="7"/>
  <c r="I66" i="7"/>
  <c r="F66" i="7"/>
  <c r="H66" i="7" s="1"/>
  <c r="J65" i="7"/>
  <c r="I65" i="7"/>
  <c r="F65" i="7"/>
  <c r="H65" i="7" s="1"/>
  <c r="J64" i="7"/>
  <c r="I64" i="7"/>
  <c r="F64" i="7"/>
  <c r="H64" i="7" s="1"/>
  <c r="J63" i="7"/>
  <c r="I63" i="7"/>
  <c r="F63" i="7"/>
  <c r="H63" i="7" s="1"/>
  <c r="J62" i="7"/>
  <c r="I62" i="7"/>
  <c r="F62" i="7"/>
  <c r="H62" i="7" s="1"/>
  <c r="J61" i="7"/>
  <c r="I61" i="7"/>
  <c r="F61" i="7"/>
  <c r="H61" i="7" s="1"/>
  <c r="J60" i="7"/>
  <c r="I60" i="7"/>
  <c r="F60" i="7"/>
  <c r="H60" i="7" s="1"/>
  <c r="J59" i="7"/>
  <c r="I59" i="7"/>
  <c r="F59" i="7"/>
  <c r="H59" i="7" s="1"/>
  <c r="J58" i="7"/>
  <c r="I58" i="7"/>
  <c r="F58" i="7"/>
  <c r="H58" i="7" s="1"/>
  <c r="J57" i="7"/>
  <c r="I57" i="7"/>
  <c r="F57" i="7"/>
  <c r="H57" i="7" s="1"/>
  <c r="J56" i="7"/>
  <c r="I56" i="7"/>
  <c r="F56" i="7"/>
  <c r="H56" i="7" s="1"/>
  <c r="J55" i="7"/>
  <c r="I55" i="7"/>
  <c r="F55" i="7"/>
  <c r="H55" i="7" s="1"/>
  <c r="J54" i="7"/>
  <c r="I54" i="7"/>
  <c r="F54" i="7"/>
  <c r="H54" i="7" s="1"/>
  <c r="J53" i="7"/>
  <c r="I53" i="7"/>
  <c r="F53" i="7"/>
  <c r="H53" i="7" s="1"/>
  <c r="J52" i="7"/>
  <c r="I52" i="7"/>
  <c r="F52" i="7"/>
  <c r="H52" i="7" s="1"/>
  <c r="J51" i="7"/>
  <c r="I51" i="7"/>
  <c r="F51" i="7"/>
  <c r="H51" i="7" s="1"/>
  <c r="J50" i="7"/>
  <c r="I50" i="7"/>
  <c r="F50" i="7"/>
  <c r="H50" i="7" s="1"/>
  <c r="J49" i="7"/>
  <c r="I49" i="7"/>
  <c r="F49" i="7"/>
  <c r="H49" i="7" s="1"/>
  <c r="J48" i="7"/>
  <c r="I48" i="7"/>
  <c r="F48" i="7"/>
  <c r="H48" i="7" s="1"/>
  <c r="J47" i="7"/>
  <c r="I47" i="7"/>
  <c r="F47" i="7"/>
  <c r="H47" i="7" s="1"/>
  <c r="J46" i="7"/>
  <c r="I46" i="7"/>
  <c r="F46" i="7"/>
  <c r="H46" i="7" s="1"/>
  <c r="J45" i="7"/>
  <c r="I45" i="7"/>
  <c r="F45" i="7"/>
  <c r="H45" i="7" s="1"/>
  <c r="J44" i="7"/>
  <c r="I44" i="7"/>
  <c r="F44" i="7"/>
  <c r="H44" i="7" s="1"/>
  <c r="J43" i="7"/>
  <c r="I43" i="7"/>
  <c r="F43" i="7"/>
  <c r="H43" i="7" s="1"/>
  <c r="J42" i="7"/>
  <c r="I42" i="7"/>
  <c r="F42" i="7"/>
  <c r="H42" i="7" s="1"/>
  <c r="J41" i="7"/>
  <c r="I41" i="7"/>
  <c r="F41" i="7"/>
  <c r="H41" i="7" s="1"/>
  <c r="J40" i="7"/>
  <c r="I40" i="7"/>
  <c r="F40" i="7"/>
  <c r="H40" i="7" s="1"/>
  <c r="J39" i="7"/>
  <c r="I39" i="7"/>
  <c r="F39" i="7"/>
  <c r="H39" i="7" s="1"/>
  <c r="J38" i="7"/>
  <c r="I38" i="7"/>
  <c r="F38" i="7"/>
  <c r="H38" i="7" s="1"/>
  <c r="J37" i="7"/>
  <c r="I37" i="7"/>
  <c r="F37" i="7"/>
  <c r="H37" i="7" s="1"/>
  <c r="J9" i="7"/>
  <c r="I9" i="7"/>
  <c r="F9" i="7"/>
  <c r="H9" i="7" s="1"/>
  <c r="J8" i="7"/>
  <c r="I8" i="7"/>
  <c r="F8" i="7"/>
  <c r="H8" i="7" s="1"/>
  <c r="A26" i="4" l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112" i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39" i="3"/>
  <c r="A91" i="7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D271" i="7"/>
  <c r="H263" i="7" a="1"/>
  <c r="A204" i="1" l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58" i="7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40" i="3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I265" i="7"/>
  <c r="H265" i="7"/>
  <c r="D265" i="7" s="1"/>
  <c r="H264" i="7"/>
  <c r="I264" i="7"/>
  <c r="I263" i="7"/>
  <c r="D264" i="7" s="1"/>
  <c r="D270" i="7" s="1"/>
  <c r="D273" i="7" s="1"/>
  <c r="D275" i="7" s="1"/>
  <c r="D276" i="7" s="1"/>
  <c r="G8" i="8" s="1"/>
  <c r="H263" i="7"/>
  <c r="D263" i="7" s="1"/>
  <c r="D277" i="7" l="1"/>
  <c r="G9" i="8" s="1"/>
  <c r="I154" i="6"/>
  <c r="J154" i="6"/>
  <c r="I155" i="6"/>
  <c r="J155" i="6"/>
  <c r="I156" i="6"/>
  <c r="J156" i="6"/>
  <c r="I157" i="6"/>
  <c r="J157" i="6"/>
  <c r="I158" i="6"/>
  <c r="J158" i="6"/>
  <c r="I159" i="6"/>
  <c r="J159" i="6"/>
  <c r="I160" i="6"/>
  <c r="J160" i="6"/>
  <c r="I161" i="6"/>
  <c r="J161" i="6"/>
  <c r="I162" i="6"/>
  <c r="J162" i="6"/>
  <c r="I163" i="6"/>
  <c r="J163" i="6"/>
  <c r="I164" i="6"/>
  <c r="J164" i="6"/>
  <c r="I165" i="6"/>
  <c r="J165" i="6"/>
  <c r="I166" i="6"/>
  <c r="J166" i="6"/>
  <c r="I167" i="6"/>
  <c r="J167" i="6"/>
  <c r="I168" i="6"/>
  <c r="J168" i="6"/>
  <c r="I169" i="6"/>
  <c r="J169" i="6"/>
  <c r="I170" i="6"/>
  <c r="J170" i="6"/>
  <c r="I171" i="6"/>
  <c r="J171" i="6"/>
  <c r="I172" i="6"/>
  <c r="J172" i="6"/>
  <c r="I173" i="6"/>
  <c r="J173" i="6"/>
  <c r="I174" i="6"/>
  <c r="J174" i="6"/>
  <c r="I175" i="6"/>
  <c r="J175" i="6"/>
  <c r="I176" i="6"/>
  <c r="J176" i="6"/>
  <c r="I177" i="6"/>
  <c r="J177" i="6"/>
  <c r="I178" i="6"/>
  <c r="J178" i="6"/>
  <c r="I179" i="6"/>
  <c r="J179" i="6"/>
  <c r="I180" i="6"/>
  <c r="J180" i="6"/>
  <c r="I181" i="6"/>
  <c r="J181" i="6"/>
  <c r="I182" i="6"/>
  <c r="J182" i="6"/>
  <c r="I183" i="6"/>
  <c r="J183" i="6"/>
  <c r="I184" i="6"/>
  <c r="J184" i="6"/>
  <c r="I185" i="6"/>
  <c r="J185" i="6"/>
  <c r="I186" i="6"/>
  <c r="J186" i="6"/>
  <c r="I187" i="6"/>
  <c r="J187" i="6"/>
  <c r="I188" i="6"/>
  <c r="J188" i="6"/>
  <c r="I189" i="6"/>
  <c r="J189" i="6"/>
  <c r="I190" i="6"/>
  <c r="J190" i="6"/>
  <c r="I191" i="6"/>
  <c r="J191" i="6"/>
  <c r="I192" i="6"/>
  <c r="J192" i="6"/>
  <c r="I193" i="6"/>
  <c r="J193" i="6"/>
  <c r="I194" i="6"/>
  <c r="J194" i="6"/>
  <c r="I195" i="6"/>
  <c r="J195" i="6"/>
  <c r="I196" i="6"/>
  <c r="J196" i="6"/>
  <c r="I197" i="6"/>
  <c r="J197" i="6"/>
  <c r="I198" i="6"/>
  <c r="J198" i="6"/>
  <c r="I199" i="6"/>
  <c r="J199" i="6"/>
  <c r="I200" i="6"/>
  <c r="J200" i="6"/>
  <c r="I201" i="6"/>
  <c r="J201" i="6"/>
  <c r="I202" i="6"/>
  <c r="J202" i="6"/>
  <c r="I203" i="6"/>
  <c r="J203" i="6"/>
  <c r="I204" i="6"/>
  <c r="J204" i="6"/>
  <c r="I205" i="6"/>
  <c r="J205" i="6"/>
  <c r="I206" i="6"/>
  <c r="J206" i="6"/>
  <c r="I207" i="6"/>
  <c r="J207" i="6"/>
  <c r="I208" i="6"/>
  <c r="J208" i="6"/>
  <c r="I209" i="6"/>
  <c r="J209" i="6"/>
  <c r="I210" i="6"/>
  <c r="J210" i="6"/>
  <c r="I211" i="6"/>
  <c r="J211" i="6"/>
  <c r="I212" i="6"/>
  <c r="J212" i="6"/>
  <c r="I213" i="6"/>
  <c r="J213" i="6"/>
  <c r="I214" i="6"/>
  <c r="J214" i="6"/>
  <c r="I215" i="6"/>
  <c r="J215" i="6"/>
  <c r="I216" i="6"/>
  <c r="J216" i="6"/>
  <c r="I217" i="6"/>
  <c r="J217" i="6"/>
  <c r="I218" i="6"/>
  <c r="J218" i="6"/>
  <c r="I219" i="6"/>
  <c r="J219" i="6"/>
  <c r="I220" i="6"/>
  <c r="J220" i="6"/>
  <c r="I221" i="6"/>
  <c r="J221" i="6"/>
  <c r="I222" i="6"/>
  <c r="J222" i="6"/>
  <c r="I223" i="6"/>
  <c r="J223" i="6"/>
  <c r="I224" i="6"/>
  <c r="J224" i="6"/>
  <c r="I225" i="6"/>
  <c r="J225" i="6"/>
  <c r="I226" i="6"/>
  <c r="J226" i="6"/>
  <c r="I227" i="6"/>
  <c r="J227" i="6"/>
  <c r="I228" i="6"/>
  <c r="J228" i="6"/>
  <c r="I229" i="6"/>
  <c r="J229" i="6"/>
  <c r="I230" i="6"/>
  <c r="J230" i="6"/>
  <c r="I231" i="6"/>
  <c r="J231" i="6"/>
  <c r="I232" i="6"/>
  <c r="J232" i="6"/>
  <c r="I233" i="6"/>
  <c r="J233" i="6"/>
  <c r="I234" i="6"/>
  <c r="J234" i="6"/>
  <c r="I235" i="6"/>
  <c r="J235" i="6"/>
  <c r="I236" i="6"/>
  <c r="J236" i="6"/>
  <c r="I237" i="6"/>
  <c r="J237" i="6"/>
  <c r="I238" i="6"/>
  <c r="J238" i="6"/>
  <c r="I239" i="6"/>
  <c r="J239" i="6"/>
  <c r="I240" i="6"/>
  <c r="J240" i="6"/>
  <c r="I241" i="6"/>
  <c r="J241" i="6"/>
  <c r="I242" i="6"/>
  <c r="J242" i="6"/>
  <c r="I243" i="6"/>
  <c r="J243" i="6"/>
  <c r="I244" i="6"/>
  <c r="J244" i="6"/>
  <c r="I245" i="6"/>
  <c r="J245" i="6"/>
  <c r="I246" i="6"/>
  <c r="J246" i="6"/>
  <c r="I247" i="6"/>
  <c r="J247" i="6"/>
  <c r="I248" i="6"/>
  <c r="J248" i="6"/>
  <c r="I249" i="6"/>
  <c r="J249" i="6"/>
  <c r="I250" i="6"/>
  <c r="J250" i="6"/>
  <c r="I251" i="6"/>
  <c r="J251" i="6"/>
  <c r="I252" i="6"/>
  <c r="J252" i="6"/>
  <c r="I253" i="6"/>
  <c r="J253" i="6"/>
  <c r="I254" i="6"/>
  <c r="J254" i="6"/>
  <c r="I255" i="6"/>
  <c r="J255" i="6"/>
  <c r="I256" i="6"/>
  <c r="J256" i="6"/>
  <c r="I257" i="6"/>
  <c r="J257" i="6"/>
  <c r="I258" i="6"/>
  <c r="J258" i="6"/>
  <c r="I259" i="6"/>
  <c r="J259" i="6"/>
  <c r="I260" i="6"/>
  <c r="J260" i="6"/>
  <c r="I261" i="6"/>
  <c r="J261" i="6"/>
  <c r="I262" i="6"/>
  <c r="J262" i="6"/>
  <c r="I263" i="6"/>
  <c r="J263" i="6"/>
  <c r="I264" i="6"/>
  <c r="J264" i="6"/>
  <c r="I265" i="6"/>
  <c r="J265" i="6"/>
  <c r="I266" i="6"/>
  <c r="J266" i="6"/>
  <c r="I267" i="6"/>
  <c r="J267" i="6"/>
  <c r="I268" i="6"/>
  <c r="J268" i="6"/>
  <c r="I269" i="6"/>
  <c r="J269" i="6"/>
  <c r="I270" i="6"/>
  <c r="J270" i="6"/>
  <c r="I271" i="6"/>
  <c r="J271" i="6"/>
  <c r="I272" i="6"/>
  <c r="J272" i="6"/>
  <c r="I273" i="6"/>
  <c r="J273" i="6"/>
  <c r="I274" i="6"/>
  <c r="J274" i="6"/>
  <c r="I275" i="6"/>
  <c r="J275" i="6"/>
  <c r="I276" i="6"/>
  <c r="J276" i="6"/>
  <c r="I277" i="6"/>
  <c r="J277" i="6"/>
  <c r="I278" i="6"/>
  <c r="J278" i="6"/>
  <c r="I279" i="6"/>
  <c r="J279" i="6"/>
  <c r="I280" i="6"/>
  <c r="J280" i="6"/>
  <c r="I281" i="6"/>
  <c r="J281" i="6"/>
  <c r="I282" i="6"/>
  <c r="J282" i="6"/>
  <c r="I283" i="6"/>
  <c r="J283" i="6"/>
  <c r="I284" i="6"/>
  <c r="J284" i="6"/>
  <c r="I285" i="6"/>
  <c r="J285" i="6"/>
  <c r="I286" i="6"/>
  <c r="J286" i="6"/>
  <c r="I287" i="6"/>
  <c r="J287" i="6"/>
  <c r="I288" i="6"/>
  <c r="J288" i="6"/>
  <c r="I289" i="6"/>
  <c r="J289" i="6"/>
  <c r="I290" i="6"/>
  <c r="J290" i="6"/>
  <c r="I291" i="6"/>
  <c r="J291" i="6"/>
  <c r="I292" i="6"/>
  <c r="J292" i="6"/>
  <c r="I293" i="6"/>
  <c r="J293" i="6"/>
  <c r="I294" i="6"/>
  <c r="J294" i="6"/>
  <c r="I295" i="6"/>
  <c r="J295" i="6"/>
  <c r="I296" i="6"/>
  <c r="J296" i="6"/>
  <c r="I297" i="6"/>
  <c r="J297" i="6"/>
  <c r="I298" i="6"/>
  <c r="J298" i="6"/>
  <c r="I299" i="6"/>
  <c r="J299" i="6"/>
  <c r="I300" i="6"/>
  <c r="J300" i="6"/>
  <c r="I301" i="6"/>
  <c r="J301" i="6"/>
  <c r="I302" i="6"/>
  <c r="J302" i="6"/>
  <c r="I303" i="6"/>
  <c r="J303" i="6"/>
  <c r="I304" i="6"/>
  <c r="J304" i="6"/>
  <c r="I305" i="6"/>
  <c r="J305" i="6"/>
  <c r="I306" i="6"/>
  <c r="J306" i="6"/>
  <c r="I307" i="6"/>
  <c r="J307" i="6"/>
  <c r="I308" i="6"/>
  <c r="J308" i="6"/>
  <c r="I309" i="6"/>
  <c r="J309" i="6"/>
  <c r="I310" i="6"/>
  <c r="J310" i="6"/>
  <c r="I311" i="6"/>
  <c r="J311" i="6"/>
  <c r="I312" i="6"/>
  <c r="J312" i="6"/>
  <c r="I313" i="6"/>
  <c r="J313" i="6"/>
  <c r="I314" i="6"/>
  <c r="J314" i="6"/>
  <c r="I315" i="6"/>
  <c r="J315" i="6"/>
  <c r="I316" i="6"/>
  <c r="J316" i="6"/>
  <c r="I317" i="6"/>
  <c r="J317" i="6"/>
  <c r="I318" i="6"/>
  <c r="J318" i="6"/>
  <c r="I319" i="6"/>
  <c r="J319" i="6"/>
  <c r="I320" i="6"/>
  <c r="J320" i="6"/>
  <c r="I321" i="6"/>
  <c r="J321" i="6"/>
  <c r="I322" i="6"/>
  <c r="J322" i="6"/>
  <c r="I323" i="6"/>
  <c r="J323" i="6"/>
  <c r="I324" i="6"/>
  <c r="J324" i="6"/>
  <c r="I325" i="6"/>
  <c r="J325" i="6"/>
  <c r="I326" i="6"/>
  <c r="J326" i="6"/>
  <c r="I327" i="6"/>
  <c r="J327" i="6"/>
  <c r="F154" i="6"/>
  <c r="H154" i="6" s="1"/>
  <c r="F155" i="6"/>
  <c r="H155" i="6" s="1"/>
  <c r="F156" i="6"/>
  <c r="H156" i="6" s="1"/>
  <c r="F157" i="6"/>
  <c r="H157" i="6" s="1"/>
  <c r="F158" i="6"/>
  <c r="H158" i="6" s="1"/>
  <c r="F159" i="6"/>
  <c r="H159" i="6" s="1"/>
  <c r="F160" i="6"/>
  <c r="H160" i="6" s="1"/>
  <c r="F161" i="6"/>
  <c r="H161" i="6" s="1"/>
  <c r="F162" i="6"/>
  <c r="H162" i="6" s="1"/>
  <c r="F163" i="6"/>
  <c r="H163" i="6" s="1"/>
  <c r="F164" i="6"/>
  <c r="H164" i="6" s="1"/>
  <c r="F165" i="6"/>
  <c r="H165" i="6" s="1"/>
  <c r="F166" i="6"/>
  <c r="H166" i="6" s="1"/>
  <c r="F167" i="6"/>
  <c r="H167" i="6" s="1"/>
  <c r="F168" i="6"/>
  <c r="H168" i="6" s="1"/>
  <c r="F169" i="6"/>
  <c r="H169" i="6" s="1"/>
  <c r="F170" i="6"/>
  <c r="H170" i="6" s="1"/>
  <c r="F171" i="6"/>
  <c r="H171" i="6" s="1"/>
  <c r="F172" i="6"/>
  <c r="H172" i="6" s="1"/>
  <c r="F173" i="6"/>
  <c r="H173" i="6" s="1"/>
  <c r="F174" i="6"/>
  <c r="H174" i="6" s="1"/>
  <c r="F175" i="6"/>
  <c r="H175" i="6" s="1"/>
  <c r="F176" i="6"/>
  <c r="H176" i="6" s="1"/>
  <c r="F177" i="6"/>
  <c r="H177" i="6" s="1"/>
  <c r="F178" i="6"/>
  <c r="H178" i="6" s="1"/>
  <c r="F179" i="6"/>
  <c r="H179" i="6" s="1"/>
  <c r="F180" i="6"/>
  <c r="H180" i="6" s="1"/>
  <c r="F181" i="6"/>
  <c r="H181" i="6" s="1"/>
  <c r="F182" i="6"/>
  <c r="H182" i="6" s="1"/>
  <c r="F183" i="6"/>
  <c r="H183" i="6" s="1"/>
  <c r="F184" i="6"/>
  <c r="H184" i="6" s="1"/>
  <c r="F185" i="6"/>
  <c r="H185" i="6" s="1"/>
  <c r="F186" i="6"/>
  <c r="H186" i="6" s="1"/>
  <c r="F187" i="6"/>
  <c r="H187" i="6" s="1"/>
  <c r="F188" i="6"/>
  <c r="H188" i="6" s="1"/>
  <c r="F189" i="6"/>
  <c r="H189" i="6" s="1"/>
  <c r="F190" i="6"/>
  <c r="H190" i="6" s="1"/>
  <c r="F191" i="6"/>
  <c r="H191" i="6" s="1"/>
  <c r="F192" i="6"/>
  <c r="H192" i="6" s="1"/>
  <c r="F193" i="6"/>
  <c r="H193" i="6" s="1"/>
  <c r="F194" i="6"/>
  <c r="H194" i="6" s="1"/>
  <c r="F195" i="6"/>
  <c r="H195" i="6" s="1"/>
  <c r="F196" i="6"/>
  <c r="H196" i="6" s="1"/>
  <c r="F197" i="6"/>
  <c r="H197" i="6" s="1"/>
  <c r="F198" i="6"/>
  <c r="H198" i="6" s="1"/>
  <c r="F199" i="6"/>
  <c r="H199" i="6" s="1"/>
  <c r="F200" i="6"/>
  <c r="H200" i="6" s="1"/>
  <c r="F201" i="6"/>
  <c r="H201" i="6" s="1"/>
  <c r="F202" i="6"/>
  <c r="H202" i="6" s="1"/>
  <c r="F203" i="6"/>
  <c r="H203" i="6" s="1"/>
  <c r="F204" i="6"/>
  <c r="H204" i="6" s="1"/>
  <c r="F205" i="6"/>
  <c r="H205" i="6" s="1"/>
  <c r="F206" i="6"/>
  <c r="H206" i="6" s="1"/>
  <c r="F207" i="6"/>
  <c r="H207" i="6" s="1"/>
  <c r="F208" i="6"/>
  <c r="H208" i="6" s="1"/>
  <c r="F209" i="6"/>
  <c r="H209" i="6" s="1"/>
  <c r="F210" i="6"/>
  <c r="H210" i="6" s="1"/>
  <c r="F211" i="6"/>
  <c r="H211" i="6" s="1"/>
  <c r="F212" i="6"/>
  <c r="H212" i="6" s="1"/>
  <c r="F213" i="6"/>
  <c r="H213" i="6" s="1"/>
  <c r="F214" i="6"/>
  <c r="H214" i="6" s="1"/>
  <c r="F215" i="6"/>
  <c r="H215" i="6" s="1"/>
  <c r="F216" i="6"/>
  <c r="H216" i="6" s="1"/>
  <c r="F217" i="6"/>
  <c r="H217" i="6" s="1"/>
  <c r="F218" i="6"/>
  <c r="H218" i="6" s="1"/>
  <c r="F219" i="6"/>
  <c r="H219" i="6" s="1"/>
  <c r="F220" i="6"/>
  <c r="H220" i="6" s="1"/>
  <c r="F221" i="6"/>
  <c r="H221" i="6" s="1"/>
  <c r="F222" i="6"/>
  <c r="H222" i="6" s="1"/>
  <c r="F223" i="6"/>
  <c r="H223" i="6" s="1"/>
  <c r="F224" i="6"/>
  <c r="H224" i="6" s="1"/>
  <c r="F225" i="6"/>
  <c r="H225" i="6" s="1"/>
  <c r="F226" i="6"/>
  <c r="H226" i="6" s="1"/>
  <c r="F227" i="6"/>
  <c r="H227" i="6" s="1"/>
  <c r="F228" i="6"/>
  <c r="H228" i="6" s="1"/>
  <c r="F229" i="6"/>
  <c r="H229" i="6" s="1"/>
  <c r="F230" i="6"/>
  <c r="H230" i="6" s="1"/>
  <c r="F231" i="6"/>
  <c r="H231" i="6" s="1"/>
  <c r="F232" i="6"/>
  <c r="H232" i="6" s="1"/>
  <c r="F233" i="6"/>
  <c r="H233" i="6" s="1"/>
  <c r="F234" i="6"/>
  <c r="H234" i="6" s="1"/>
  <c r="F235" i="6"/>
  <c r="H235" i="6" s="1"/>
  <c r="F236" i="6"/>
  <c r="H236" i="6" s="1"/>
  <c r="F237" i="6"/>
  <c r="H237" i="6" s="1"/>
  <c r="F238" i="6"/>
  <c r="H238" i="6" s="1"/>
  <c r="F239" i="6"/>
  <c r="H239" i="6" s="1"/>
  <c r="F240" i="6"/>
  <c r="H240" i="6" s="1"/>
  <c r="F241" i="6"/>
  <c r="H241" i="6" s="1"/>
  <c r="F242" i="6"/>
  <c r="H242" i="6" s="1"/>
  <c r="F243" i="6"/>
  <c r="H243" i="6" s="1"/>
  <c r="F244" i="6"/>
  <c r="H244" i="6" s="1"/>
  <c r="F245" i="6"/>
  <c r="H245" i="6" s="1"/>
  <c r="F246" i="6"/>
  <c r="H246" i="6" s="1"/>
  <c r="F247" i="6"/>
  <c r="H247" i="6" s="1"/>
  <c r="F248" i="6"/>
  <c r="H248" i="6" s="1"/>
  <c r="F249" i="6"/>
  <c r="H249" i="6" s="1"/>
  <c r="F250" i="6"/>
  <c r="H250" i="6" s="1"/>
  <c r="F251" i="6"/>
  <c r="H251" i="6" s="1"/>
  <c r="F252" i="6"/>
  <c r="H252" i="6" s="1"/>
  <c r="F253" i="6"/>
  <c r="H253" i="6" s="1"/>
  <c r="F254" i="6"/>
  <c r="H254" i="6" s="1"/>
  <c r="F255" i="6"/>
  <c r="H255" i="6" s="1"/>
  <c r="F256" i="6"/>
  <c r="H256" i="6" s="1"/>
  <c r="F257" i="6"/>
  <c r="H257" i="6" s="1"/>
  <c r="F258" i="6"/>
  <c r="H258" i="6" s="1"/>
  <c r="F259" i="6"/>
  <c r="H259" i="6" s="1"/>
  <c r="F260" i="6"/>
  <c r="H260" i="6" s="1"/>
  <c r="F261" i="6"/>
  <c r="H261" i="6" s="1"/>
  <c r="F262" i="6"/>
  <c r="H262" i="6" s="1"/>
  <c r="F263" i="6"/>
  <c r="H263" i="6" s="1"/>
  <c r="F264" i="6"/>
  <c r="H264" i="6" s="1"/>
  <c r="F265" i="6"/>
  <c r="H265" i="6" s="1"/>
  <c r="F266" i="6"/>
  <c r="H266" i="6" s="1"/>
  <c r="F267" i="6"/>
  <c r="H267" i="6" s="1"/>
  <c r="F268" i="6"/>
  <c r="H268" i="6" s="1"/>
  <c r="F269" i="6"/>
  <c r="H269" i="6" s="1"/>
  <c r="F270" i="6"/>
  <c r="H270" i="6" s="1"/>
  <c r="F271" i="6"/>
  <c r="H271" i="6" s="1"/>
  <c r="F272" i="6"/>
  <c r="H272" i="6" s="1"/>
  <c r="F273" i="6"/>
  <c r="H273" i="6" s="1"/>
  <c r="F274" i="6"/>
  <c r="H274" i="6" s="1"/>
  <c r="F275" i="6"/>
  <c r="H275" i="6" s="1"/>
  <c r="F276" i="6"/>
  <c r="H276" i="6" s="1"/>
  <c r="F277" i="6"/>
  <c r="H277" i="6" s="1"/>
  <c r="F278" i="6"/>
  <c r="H278" i="6" s="1"/>
  <c r="F279" i="6"/>
  <c r="H279" i="6" s="1"/>
  <c r="F280" i="6"/>
  <c r="H280" i="6" s="1"/>
  <c r="F281" i="6"/>
  <c r="H281" i="6" s="1"/>
  <c r="F282" i="6"/>
  <c r="H282" i="6" s="1"/>
  <c r="F283" i="6"/>
  <c r="H283" i="6" s="1"/>
  <c r="F284" i="6"/>
  <c r="H284" i="6" s="1"/>
  <c r="F285" i="6"/>
  <c r="H285" i="6" s="1"/>
  <c r="F286" i="6"/>
  <c r="H286" i="6" s="1"/>
  <c r="F287" i="6"/>
  <c r="H287" i="6" s="1"/>
  <c r="F288" i="6"/>
  <c r="H288" i="6" s="1"/>
  <c r="F289" i="6"/>
  <c r="H289" i="6" s="1"/>
  <c r="F290" i="6"/>
  <c r="H290" i="6" s="1"/>
  <c r="F291" i="6"/>
  <c r="H291" i="6" s="1"/>
  <c r="F292" i="6"/>
  <c r="H292" i="6" s="1"/>
  <c r="F293" i="6"/>
  <c r="H293" i="6" s="1"/>
  <c r="F294" i="6"/>
  <c r="H294" i="6" s="1"/>
  <c r="E329" i="6" l="1"/>
  <c r="D339" i="6" s="1"/>
  <c r="D329" i="6"/>
  <c r="D344" i="6" s="1"/>
  <c r="J328" i="6"/>
  <c r="I328" i="6"/>
  <c r="F328" i="6"/>
  <c r="H328" i="6" s="1"/>
  <c r="F327" i="6"/>
  <c r="H327" i="6" s="1"/>
  <c r="F326" i="6"/>
  <c r="H326" i="6" s="1"/>
  <c r="F325" i="6"/>
  <c r="H325" i="6" s="1"/>
  <c r="F324" i="6"/>
  <c r="H324" i="6" s="1"/>
  <c r="F323" i="6"/>
  <c r="H323" i="6" s="1"/>
  <c r="F322" i="6"/>
  <c r="H322" i="6" s="1"/>
  <c r="F321" i="6"/>
  <c r="H321" i="6" s="1"/>
  <c r="F320" i="6"/>
  <c r="H320" i="6" s="1"/>
  <c r="F319" i="6"/>
  <c r="H319" i="6" s="1"/>
  <c r="F318" i="6"/>
  <c r="H318" i="6" s="1"/>
  <c r="F317" i="6"/>
  <c r="H317" i="6" s="1"/>
  <c r="F316" i="6"/>
  <c r="H316" i="6" s="1"/>
  <c r="F315" i="6"/>
  <c r="H315" i="6" s="1"/>
  <c r="F314" i="6"/>
  <c r="H314" i="6" s="1"/>
  <c r="F313" i="6"/>
  <c r="H313" i="6" s="1"/>
  <c r="F312" i="6"/>
  <c r="H312" i="6" s="1"/>
  <c r="F311" i="6"/>
  <c r="H311" i="6" s="1"/>
  <c r="F310" i="6"/>
  <c r="H310" i="6" s="1"/>
  <c r="F309" i="6"/>
  <c r="H309" i="6" s="1"/>
  <c r="F308" i="6"/>
  <c r="H308" i="6" s="1"/>
  <c r="F307" i="6"/>
  <c r="H307" i="6" s="1"/>
  <c r="F306" i="6"/>
  <c r="H306" i="6" s="1"/>
  <c r="F305" i="6"/>
  <c r="H305" i="6" s="1"/>
  <c r="F304" i="6"/>
  <c r="H304" i="6" s="1"/>
  <c r="F303" i="6"/>
  <c r="H303" i="6" s="1"/>
  <c r="F302" i="6"/>
  <c r="H302" i="6" s="1"/>
  <c r="F301" i="6"/>
  <c r="H301" i="6" s="1"/>
  <c r="F300" i="6"/>
  <c r="H300" i="6" s="1"/>
  <c r="F299" i="6"/>
  <c r="H299" i="6" s="1"/>
  <c r="F298" i="6"/>
  <c r="H298" i="6" s="1"/>
  <c r="F297" i="6"/>
  <c r="H297" i="6" s="1"/>
  <c r="F296" i="6"/>
  <c r="H296" i="6" s="1"/>
  <c r="F295" i="6"/>
  <c r="H295" i="6" s="1"/>
  <c r="J153" i="6"/>
  <c r="I153" i="6"/>
  <c r="F153" i="6"/>
  <c r="H153" i="6" s="1"/>
  <c r="J152" i="6"/>
  <c r="I152" i="6"/>
  <c r="F152" i="6"/>
  <c r="H152" i="6" s="1"/>
  <c r="J151" i="6"/>
  <c r="I151" i="6"/>
  <c r="F151" i="6"/>
  <c r="H151" i="6" s="1"/>
  <c r="J150" i="6"/>
  <c r="I150" i="6"/>
  <c r="F150" i="6"/>
  <c r="H150" i="6" s="1"/>
  <c r="J149" i="6"/>
  <c r="I149" i="6"/>
  <c r="F149" i="6"/>
  <c r="H149" i="6" s="1"/>
  <c r="J148" i="6"/>
  <c r="I148" i="6"/>
  <c r="F148" i="6"/>
  <c r="H148" i="6" s="1"/>
  <c r="J147" i="6"/>
  <c r="I147" i="6"/>
  <c r="F147" i="6"/>
  <c r="H147" i="6" s="1"/>
  <c r="J146" i="6"/>
  <c r="I146" i="6"/>
  <c r="F146" i="6"/>
  <c r="H146" i="6" s="1"/>
  <c r="J145" i="6"/>
  <c r="I145" i="6"/>
  <c r="F145" i="6"/>
  <c r="H145" i="6" s="1"/>
  <c r="J144" i="6"/>
  <c r="I144" i="6"/>
  <c r="F144" i="6"/>
  <c r="H144" i="6" s="1"/>
  <c r="J143" i="6"/>
  <c r="I143" i="6"/>
  <c r="F143" i="6"/>
  <c r="H143" i="6" s="1"/>
  <c r="J142" i="6"/>
  <c r="I142" i="6"/>
  <c r="F142" i="6"/>
  <c r="H142" i="6" s="1"/>
  <c r="J141" i="6"/>
  <c r="I141" i="6"/>
  <c r="F141" i="6"/>
  <c r="H141" i="6" s="1"/>
  <c r="J140" i="6"/>
  <c r="I140" i="6"/>
  <c r="F140" i="6"/>
  <c r="H140" i="6" s="1"/>
  <c r="J139" i="6"/>
  <c r="I139" i="6"/>
  <c r="F139" i="6"/>
  <c r="H139" i="6" s="1"/>
  <c r="J138" i="6"/>
  <c r="I138" i="6"/>
  <c r="F138" i="6"/>
  <c r="H138" i="6" s="1"/>
  <c r="J137" i="6"/>
  <c r="I137" i="6"/>
  <c r="F137" i="6"/>
  <c r="H137" i="6" s="1"/>
  <c r="J136" i="6"/>
  <c r="I136" i="6"/>
  <c r="F136" i="6"/>
  <c r="H136" i="6" s="1"/>
  <c r="J135" i="6"/>
  <c r="I135" i="6"/>
  <c r="F135" i="6"/>
  <c r="H135" i="6" s="1"/>
  <c r="J134" i="6"/>
  <c r="I134" i="6"/>
  <c r="F134" i="6"/>
  <c r="H134" i="6" s="1"/>
  <c r="J133" i="6"/>
  <c r="I133" i="6"/>
  <c r="F133" i="6"/>
  <c r="H133" i="6" s="1"/>
  <c r="J132" i="6"/>
  <c r="I132" i="6"/>
  <c r="F132" i="6"/>
  <c r="H132" i="6" s="1"/>
  <c r="J131" i="6"/>
  <c r="I131" i="6"/>
  <c r="F131" i="6"/>
  <c r="H131" i="6" s="1"/>
  <c r="J130" i="6"/>
  <c r="I130" i="6"/>
  <c r="F130" i="6"/>
  <c r="H130" i="6" s="1"/>
  <c r="J129" i="6"/>
  <c r="I129" i="6"/>
  <c r="F129" i="6"/>
  <c r="H129" i="6" s="1"/>
  <c r="J128" i="6"/>
  <c r="I128" i="6"/>
  <c r="F128" i="6"/>
  <c r="H128" i="6" s="1"/>
  <c r="J127" i="6"/>
  <c r="I127" i="6"/>
  <c r="F127" i="6"/>
  <c r="H127" i="6" s="1"/>
  <c r="J126" i="6"/>
  <c r="I126" i="6"/>
  <c r="F126" i="6"/>
  <c r="H126" i="6" s="1"/>
  <c r="J125" i="6"/>
  <c r="I125" i="6"/>
  <c r="F125" i="6"/>
  <c r="H125" i="6" s="1"/>
  <c r="J124" i="6"/>
  <c r="I124" i="6"/>
  <c r="F124" i="6"/>
  <c r="H124" i="6" s="1"/>
  <c r="J123" i="6"/>
  <c r="I123" i="6"/>
  <c r="F123" i="6"/>
  <c r="H123" i="6" s="1"/>
  <c r="J122" i="6"/>
  <c r="I122" i="6"/>
  <c r="F122" i="6"/>
  <c r="H122" i="6" s="1"/>
  <c r="J121" i="6"/>
  <c r="I121" i="6"/>
  <c r="F121" i="6"/>
  <c r="H121" i="6" s="1"/>
  <c r="J120" i="6"/>
  <c r="I120" i="6"/>
  <c r="F120" i="6"/>
  <c r="H120" i="6" s="1"/>
  <c r="J119" i="6"/>
  <c r="I119" i="6"/>
  <c r="F119" i="6"/>
  <c r="H119" i="6" s="1"/>
  <c r="J118" i="6"/>
  <c r="I118" i="6"/>
  <c r="F118" i="6"/>
  <c r="H118" i="6" s="1"/>
  <c r="J117" i="6"/>
  <c r="I117" i="6"/>
  <c r="F117" i="6"/>
  <c r="H117" i="6" s="1"/>
  <c r="J116" i="6"/>
  <c r="I116" i="6"/>
  <c r="F116" i="6"/>
  <c r="H116" i="6" s="1"/>
  <c r="J115" i="6"/>
  <c r="I115" i="6"/>
  <c r="F115" i="6"/>
  <c r="H115" i="6" s="1"/>
  <c r="J114" i="6"/>
  <c r="I114" i="6"/>
  <c r="F114" i="6"/>
  <c r="H114" i="6" s="1"/>
  <c r="J113" i="6"/>
  <c r="I113" i="6"/>
  <c r="F113" i="6"/>
  <c r="H113" i="6" s="1"/>
  <c r="J112" i="6"/>
  <c r="I112" i="6"/>
  <c r="F112" i="6"/>
  <c r="H112" i="6" s="1"/>
  <c r="J111" i="6"/>
  <c r="I111" i="6"/>
  <c r="F111" i="6"/>
  <c r="H111" i="6" s="1"/>
  <c r="J110" i="6"/>
  <c r="I110" i="6"/>
  <c r="F110" i="6"/>
  <c r="H110" i="6" s="1"/>
  <c r="J109" i="6"/>
  <c r="I109" i="6"/>
  <c r="F109" i="6"/>
  <c r="H109" i="6" s="1"/>
  <c r="J108" i="6"/>
  <c r="I108" i="6"/>
  <c r="F108" i="6"/>
  <c r="H108" i="6" s="1"/>
  <c r="J107" i="6"/>
  <c r="I107" i="6"/>
  <c r="F107" i="6"/>
  <c r="H107" i="6" s="1"/>
  <c r="J106" i="6"/>
  <c r="I106" i="6"/>
  <c r="F106" i="6"/>
  <c r="H106" i="6" s="1"/>
  <c r="J105" i="6"/>
  <c r="I105" i="6"/>
  <c r="F105" i="6"/>
  <c r="H105" i="6" s="1"/>
  <c r="J104" i="6"/>
  <c r="I104" i="6"/>
  <c r="F104" i="6"/>
  <c r="H104" i="6" s="1"/>
  <c r="J103" i="6"/>
  <c r="I103" i="6"/>
  <c r="F103" i="6"/>
  <c r="H103" i="6" s="1"/>
  <c r="J102" i="6"/>
  <c r="I102" i="6"/>
  <c r="F102" i="6"/>
  <c r="H102" i="6" s="1"/>
  <c r="J101" i="6"/>
  <c r="I101" i="6"/>
  <c r="F101" i="6"/>
  <c r="H101" i="6" s="1"/>
  <c r="J100" i="6"/>
  <c r="I100" i="6"/>
  <c r="F100" i="6"/>
  <c r="H100" i="6" s="1"/>
  <c r="J99" i="6"/>
  <c r="I99" i="6"/>
  <c r="F99" i="6"/>
  <c r="H99" i="6" s="1"/>
  <c r="J98" i="6"/>
  <c r="I98" i="6"/>
  <c r="F98" i="6"/>
  <c r="H98" i="6" s="1"/>
  <c r="J97" i="6"/>
  <c r="I97" i="6"/>
  <c r="F97" i="6"/>
  <c r="H97" i="6" s="1"/>
  <c r="J96" i="6"/>
  <c r="I96" i="6"/>
  <c r="F96" i="6"/>
  <c r="H96" i="6" s="1"/>
  <c r="J95" i="6"/>
  <c r="I95" i="6"/>
  <c r="F95" i="6"/>
  <c r="H95" i="6" s="1"/>
  <c r="J94" i="6"/>
  <c r="I94" i="6"/>
  <c r="F94" i="6"/>
  <c r="H94" i="6" s="1"/>
  <c r="J93" i="6"/>
  <c r="I93" i="6"/>
  <c r="F93" i="6"/>
  <c r="H93" i="6" s="1"/>
  <c r="J92" i="6"/>
  <c r="I92" i="6"/>
  <c r="F92" i="6"/>
  <c r="H92" i="6" s="1"/>
  <c r="J91" i="6"/>
  <c r="I91" i="6"/>
  <c r="F91" i="6"/>
  <c r="H91" i="6" s="1"/>
  <c r="J90" i="6"/>
  <c r="I90" i="6"/>
  <c r="F90" i="6"/>
  <c r="H90" i="6" s="1"/>
  <c r="J89" i="6"/>
  <c r="I89" i="6"/>
  <c r="F89" i="6"/>
  <c r="H89" i="6" s="1"/>
  <c r="J88" i="6"/>
  <c r="I88" i="6"/>
  <c r="F88" i="6"/>
  <c r="H88" i="6" s="1"/>
  <c r="J87" i="6"/>
  <c r="I87" i="6"/>
  <c r="F87" i="6"/>
  <c r="H87" i="6" s="1"/>
  <c r="J86" i="6"/>
  <c r="I86" i="6"/>
  <c r="F86" i="6"/>
  <c r="H86" i="6" s="1"/>
  <c r="J85" i="6"/>
  <c r="I85" i="6"/>
  <c r="F85" i="6"/>
  <c r="H85" i="6" s="1"/>
  <c r="J84" i="6"/>
  <c r="I84" i="6"/>
  <c r="F84" i="6"/>
  <c r="H84" i="6" s="1"/>
  <c r="J83" i="6"/>
  <c r="I83" i="6"/>
  <c r="F83" i="6"/>
  <c r="H83" i="6" s="1"/>
  <c r="J82" i="6"/>
  <c r="I82" i="6"/>
  <c r="F82" i="6"/>
  <c r="H82" i="6" s="1"/>
  <c r="J81" i="6"/>
  <c r="I81" i="6"/>
  <c r="F81" i="6"/>
  <c r="H81" i="6" s="1"/>
  <c r="J80" i="6"/>
  <c r="I80" i="6"/>
  <c r="F80" i="6"/>
  <c r="H80" i="6" s="1"/>
  <c r="J79" i="6"/>
  <c r="I79" i="6"/>
  <c r="F79" i="6"/>
  <c r="H79" i="6" s="1"/>
  <c r="J78" i="6"/>
  <c r="I78" i="6"/>
  <c r="F78" i="6"/>
  <c r="H78" i="6" s="1"/>
  <c r="J77" i="6"/>
  <c r="I77" i="6"/>
  <c r="F77" i="6"/>
  <c r="H77" i="6" s="1"/>
  <c r="J76" i="6"/>
  <c r="I76" i="6"/>
  <c r="F76" i="6"/>
  <c r="H76" i="6" s="1"/>
  <c r="J75" i="6"/>
  <c r="I75" i="6"/>
  <c r="F75" i="6"/>
  <c r="H75" i="6" s="1"/>
  <c r="J74" i="6"/>
  <c r="I74" i="6"/>
  <c r="F74" i="6"/>
  <c r="H74" i="6" s="1"/>
  <c r="J73" i="6"/>
  <c r="I73" i="6"/>
  <c r="F73" i="6"/>
  <c r="H73" i="6" s="1"/>
  <c r="J72" i="6"/>
  <c r="I72" i="6"/>
  <c r="F72" i="6"/>
  <c r="H72" i="6" s="1"/>
  <c r="J71" i="6"/>
  <c r="I71" i="6"/>
  <c r="F71" i="6"/>
  <c r="H71" i="6" s="1"/>
  <c r="J70" i="6"/>
  <c r="I70" i="6"/>
  <c r="F70" i="6"/>
  <c r="H70" i="6" s="1"/>
  <c r="J69" i="6"/>
  <c r="I69" i="6"/>
  <c r="F69" i="6"/>
  <c r="H69" i="6" s="1"/>
  <c r="J68" i="6"/>
  <c r="I68" i="6"/>
  <c r="F68" i="6"/>
  <c r="H68" i="6" s="1"/>
  <c r="J21" i="6"/>
  <c r="I21" i="6"/>
  <c r="F21" i="6"/>
  <c r="H21" i="6" s="1"/>
  <c r="J20" i="6"/>
  <c r="I20" i="6"/>
  <c r="F20" i="6"/>
  <c r="H20" i="6" s="1"/>
  <c r="J19" i="6"/>
  <c r="I19" i="6"/>
  <c r="F19" i="6"/>
  <c r="H19" i="6" s="1"/>
  <c r="J18" i="6"/>
  <c r="I18" i="6"/>
  <c r="F18" i="6"/>
  <c r="H18" i="6" s="1"/>
  <c r="J8" i="6"/>
  <c r="I8" i="6"/>
  <c r="F8" i="6"/>
  <c r="H8" i="6" s="1"/>
  <c r="H333" i="6" l="1" a="1"/>
  <c r="D341" i="6"/>
  <c r="I335" i="6" l="1"/>
  <c r="H335" i="6"/>
  <c r="D335" i="6" s="1"/>
  <c r="I334" i="6"/>
  <c r="I333" i="6"/>
  <c r="D334" i="6" s="1"/>
  <c r="D340" i="6" s="1"/>
  <c r="D343" i="6" s="1"/>
  <c r="D345" i="6" s="1"/>
  <c r="D346" i="6" s="1"/>
  <c r="H8" i="8" s="1"/>
  <c r="H334" i="6"/>
  <c r="H333" i="6"/>
  <c r="D333" i="6" s="1"/>
  <c r="D347" i="6" l="1"/>
  <c r="H9" i="8" s="1"/>
  <c r="J29" i="3"/>
  <c r="J34" i="3"/>
  <c r="J35" i="3"/>
  <c r="I29" i="3"/>
  <c r="I30" i="3"/>
  <c r="J30" i="3"/>
  <c r="I31" i="3"/>
  <c r="J31" i="3"/>
  <c r="I32" i="3"/>
  <c r="J32" i="3"/>
  <c r="I33" i="3"/>
  <c r="J33" i="3"/>
  <c r="I34" i="3"/>
  <c r="I35" i="3"/>
  <c r="I36" i="3"/>
  <c r="J36" i="3"/>
  <c r="I37" i="3"/>
  <c r="J37" i="3"/>
  <c r="I38" i="3"/>
  <c r="J38" i="3"/>
  <c r="I39" i="3"/>
  <c r="J39" i="3"/>
  <c r="I40" i="3"/>
  <c r="J40" i="3"/>
  <c r="F29" i="3"/>
  <c r="H29" i="3" s="1"/>
  <c r="F30" i="3"/>
  <c r="H30" i="3" s="1"/>
  <c r="F31" i="3"/>
  <c r="H31" i="3" s="1"/>
  <c r="F32" i="3"/>
  <c r="H32" i="3" s="1"/>
  <c r="F33" i="3"/>
  <c r="H33" i="3" s="1"/>
  <c r="F34" i="3"/>
  <c r="H34" i="3" s="1"/>
  <c r="F35" i="3"/>
  <c r="H35" i="3" s="1"/>
  <c r="F36" i="3"/>
  <c r="H36" i="3" s="1"/>
  <c r="F37" i="3"/>
  <c r="H37" i="3" s="1"/>
  <c r="F38" i="3"/>
  <c r="H38" i="3" s="1"/>
  <c r="F39" i="3"/>
  <c r="H39" i="3" s="1"/>
  <c r="J10" i="4" l="1"/>
  <c r="J12" i="4"/>
  <c r="J18" i="4"/>
  <c r="J19" i="4"/>
  <c r="J20" i="4"/>
  <c r="J21" i="4"/>
  <c r="J22" i="4"/>
  <c r="J24" i="4"/>
  <c r="J25" i="4"/>
  <c r="I9" i="4"/>
  <c r="J9" i="4"/>
  <c r="I10" i="4"/>
  <c r="I11" i="4"/>
  <c r="J11" i="4"/>
  <c r="I12" i="4"/>
  <c r="I13" i="4"/>
  <c r="J13" i="4"/>
  <c r="I14" i="4"/>
  <c r="J14" i="4"/>
  <c r="I15" i="4"/>
  <c r="J15" i="4"/>
  <c r="I16" i="4"/>
  <c r="J16" i="4"/>
  <c r="I17" i="4"/>
  <c r="J17" i="4"/>
  <c r="I18" i="4"/>
  <c r="I19" i="4"/>
  <c r="I20" i="4"/>
  <c r="I21" i="4"/>
  <c r="I22" i="4"/>
  <c r="I23" i="4"/>
  <c r="J23" i="4"/>
  <c r="I24" i="4"/>
  <c r="I25" i="4"/>
  <c r="I26" i="4"/>
  <c r="J26" i="4"/>
  <c r="F9" i="4"/>
  <c r="H9" i="4" s="1"/>
  <c r="F10" i="4"/>
  <c r="H10" i="4" s="1"/>
  <c r="F11" i="4"/>
  <c r="H11" i="4" s="1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F24" i="4"/>
  <c r="H24" i="4" s="1"/>
  <c r="F25" i="4"/>
  <c r="H25" i="4" s="1"/>
  <c r="J23" i="1" l="1"/>
  <c r="J24" i="1"/>
  <c r="J25" i="1"/>
  <c r="J26" i="1"/>
  <c r="J27" i="1"/>
  <c r="J28" i="1"/>
  <c r="J29" i="1"/>
  <c r="J30" i="1"/>
  <c r="J31" i="1"/>
  <c r="J32" i="1"/>
  <c r="J33" i="1"/>
  <c r="J47" i="1"/>
  <c r="J48" i="1"/>
  <c r="J49" i="1"/>
  <c r="J50" i="1"/>
  <c r="J51" i="1"/>
  <c r="J52" i="1"/>
  <c r="J90" i="1"/>
  <c r="J91" i="1"/>
  <c r="J92" i="1"/>
  <c r="J93" i="1"/>
  <c r="J94" i="1"/>
  <c r="J95" i="1"/>
  <c r="J96" i="1"/>
  <c r="J97" i="1"/>
  <c r="J98" i="1"/>
  <c r="J99" i="1"/>
  <c r="J100" i="1"/>
  <c r="J184" i="1"/>
  <c r="J185" i="1"/>
  <c r="J186" i="1"/>
  <c r="J187" i="1"/>
  <c r="J188" i="1"/>
  <c r="J189" i="1"/>
  <c r="J190" i="1"/>
  <c r="J191" i="1"/>
  <c r="J192" i="1"/>
  <c r="J1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J101" i="1"/>
  <c r="J102" i="1"/>
  <c r="J103" i="1"/>
  <c r="J104" i="1"/>
  <c r="J105" i="1"/>
  <c r="J106" i="1"/>
  <c r="J107" i="1"/>
  <c r="J108" i="1"/>
  <c r="J109" i="1"/>
  <c r="J110" i="1"/>
  <c r="J111" i="1"/>
  <c r="J194" i="1"/>
  <c r="J195" i="1"/>
  <c r="J196" i="1"/>
  <c r="J197" i="1"/>
  <c r="J198" i="1"/>
  <c r="J199" i="1"/>
  <c r="J200" i="1"/>
  <c r="J201" i="1"/>
  <c r="J202" i="1"/>
  <c r="J203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F90" i="1"/>
  <c r="H90" i="1" s="1"/>
  <c r="F91" i="1"/>
  <c r="H91" i="1" s="1"/>
  <c r="F92" i="1"/>
  <c r="H92" i="1" s="1"/>
  <c r="F93" i="1"/>
  <c r="H93" i="1" s="1"/>
  <c r="F94" i="1"/>
  <c r="H94" i="1" s="1"/>
  <c r="F95" i="1"/>
  <c r="H95" i="1" s="1"/>
  <c r="F96" i="1"/>
  <c r="H96" i="1" s="1"/>
  <c r="F97" i="1"/>
  <c r="H97" i="1" s="1"/>
  <c r="F98" i="1"/>
  <c r="H98" i="1" s="1"/>
  <c r="F99" i="1"/>
  <c r="H99" i="1" s="1"/>
  <c r="F100" i="1"/>
  <c r="H100" i="1" s="1"/>
  <c r="F101" i="1"/>
  <c r="H101" i="1" s="1"/>
  <c r="F102" i="1"/>
  <c r="F103" i="1"/>
  <c r="F104" i="1"/>
  <c r="H104" i="1" s="1"/>
  <c r="F105" i="1"/>
  <c r="H105" i="1" s="1"/>
  <c r="F106" i="1"/>
  <c r="H106" i="1" s="1"/>
  <c r="F107" i="1"/>
  <c r="H107" i="1" s="1"/>
  <c r="F108" i="1"/>
  <c r="H108" i="1" s="1"/>
  <c r="F109" i="1"/>
  <c r="H109" i="1" s="1"/>
  <c r="F110" i="1"/>
  <c r="H110" i="1" s="1"/>
  <c r="F111" i="1"/>
  <c r="H111" i="1" s="1"/>
  <c r="F184" i="1"/>
  <c r="H184" i="1" s="1"/>
  <c r="F185" i="1"/>
  <c r="H185" i="1" s="1"/>
  <c r="F186" i="1"/>
  <c r="H186" i="1" s="1"/>
  <c r="F187" i="1"/>
  <c r="H187" i="1" s="1"/>
  <c r="F188" i="1"/>
  <c r="H188" i="1" s="1"/>
  <c r="F189" i="1"/>
  <c r="H189" i="1" s="1"/>
  <c r="F190" i="1"/>
  <c r="H190" i="1" s="1"/>
  <c r="F191" i="1"/>
  <c r="H191" i="1" s="1"/>
  <c r="F192" i="1"/>
  <c r="H192" i="1" s="1"/>
  <c r="F193" i="1"/>
  <c r="H193" i="1" s="1"/>
  <c r="F194" i="1"/>
  <c r="H194" i="1" s="1"/>
  <c r="F195" i="1"/>
  <c r="H195" i="1" s="1"/>
  <c r="F196" i="1"/>
  <c r="H196" i="1" s="1"/>
  <c r="F197" i="1"/>
  <c r="H197" i="1" s="1"/>
  <c r="F198" i="1"/>
  <c r="F199" i="1"/>
  <c r="H199" i="1" s="1"/>
  <c r="F200" i="1"/>
  <c r="H200" i="1" s="1"/>
  <c r="F201" i="1"/>
  <c r="H201" i="1" s="1"/>
  <c r="F202" i="1"/>
  <c r="H202" i="1" s="1"/>
  <c r="F203" i="1"/>
  <c r="H203" i="1" s="1"/>
  <c r="H102" i="1"/>
  <c r="H103" i="1"/>
  <c r="H198" i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F20" i="1"/>
  <c r="H20" i="1" s="1"/>
  <c r="F21" i="1"/>
  <c r="H21" i="1" s="1"/>
  <c r="F22" i="1"/>
  <c r="H22" i="1" s="1"/>
  <c r="F23" i="1"/>
  <c r="H23" i="1" s="1"/>
  <c r="F24" i="1"/>
  <c r="H24" i="1" s="1"/>
  <c r="F25" i="1"/>
  <c r="H25" i="1" s="1"/>
  <c r="F26" i="1"/>
  <c r="H26" i="1" s="1"/>
  <c r="F27" i="1"/>
  <c r="H27" i="1" s="1"/>
  <c r="F28" i="1"/>
  <c r="H28" i="1" s="1"/>
  <c r="F29" i="1"/>
  <c r="H29" i="1" s="1"/>
  <c r="F30" i="1"/>
  <c r="H30" i="1" s="1"/>
  <c r="F31" i="1"/>
  <c r="H31" i="1" s="1"/>
  <c r="F32" i="1"/>
  <c r="H32" i="1" s="1"/>
  <c r="F33" i="1"/>
  <c r="H33" i="1" s="1"/>
  <c r="F34" i="1"/>
  <c r="H34" i="1" s="1"/>
  <c r="F35" i="1"/>
  <c r="H35" i="1" s="1"/>
  <c r="F36" i="1"/>
  <c r="H36" i="1" s="1"/>
  <c r="F37" i="1"/>
  <c r="H37" i="1" s="1"/>
  <c r="F38" i="1"/>
  <c r="H38" i="1" s="1"/>
  <c r="F39" i="1"/>
  <c r="H39" i="1" s="1"/>
  <c r="F40" i="1"/>
  <c r="H40" i="1" s="1"/>
  <c r="F41" i="1"/>
  <c r="H41" i="1" s="1"/>
  <c r="F42" i="1"/>
  <c r="H42" i="1" s="1"/>
  <c r="F43" i="1"/>
  <c r="H43" i="1" s="1"/>
  <c r="F44" i="1"/>
  <c r="H44" i="1" s="1"/>
  <c r="F45" i="1"/>
  <c r="H45" i="1" s="1"/>
  <c r="F46" i="1"/>
  <c r="H46" i="1" s="1"/>
  <c r="F47" i="1"/>
  <c r="H47" i="1" s="1"/>
  <c r="F48" i="1"/>
  <c r="H48" i="1" s="1"/>
  <c r="F49" i="1"/>
  <c r="H49" i="1" s="1"/>
  <c r="F50" i="1"/>
  <c r="H50" i="1" s="1"/>
  <c r="F51" i="1"/>
  <c r="H51" i="1" s="1"/>
  <c r="F52" i="1"/>
  <c r="H52" i="1" s="1"/>
  <c r="J26" i="3" l="1"/>
  <c r="J27" i="3"/>
  <c r="J28" i="3"/>
  <c r="F40" i="3" l="1"/>
  <c r="H40" i="3" s="1"/>
  <c r="D41" i="3"/>
  <c r="I26" i="3"/>
  <c r="E41" i="3"/>
  <c r="F27" i="3"/>
  <c r="H27" i="3" s="1"/>
  <c r="F28" i="3"/>
  <c r="H28" i="3" s="1"/>
  <c r="F26" i="3"/>
  <c r="H26" i="3" s="1"/>
  <c r="I28" i="3"/>
  <c r="I27" i="3"/>
  <c r="E27" i="4" l="1"/>
  <c r="D27" i="4"/>
  <c r="D205" i="1"/>
  <c r="I61" i="1"/>
  <c r="J61" i="1"/>
  <c r="I62" i="1"/>
  <c r="J62" i="1"/>
  <c r="I63" i="1"/>
  <c r="J63" i="1"/>
  <c r="I64" i="1"/>
  <c r="J64" i="1"/>
  <c r="I65" i="1"/>
  <c r="J65" i="1"/>
  <c r="I66" i="1"/>
  <c r="J66" i="1"/>
  <c r="I67" i="1"/>
  <c r="J67" i="1"/>
  <c r="I68" i="1"/>
  <c r="J68" i="1"/>
  <c r="I69" i="1"/>
  <c r="J69" i="1"/>
  <c r="I70" i="1"/>
  <c r="J70" i="1"/>
  <c r="I71" i="1"/>
  <c r="J71" i="1"/>
  <c r="I72" i="1"/>
  <c r="J72" i="1"/>
  <c r="I73" i="1"/>
  <c r="J73" i="1"/>
  <c r="I74" i="1"/>
  <c r="J74" i="1"/>
  <c r="I75" i="1"/>
  <c r="J75" i="1"/>
  <c r="I76" i="1"/>
  <c r="J76" i="1"/>
  <c r="I77" i="1"/>
  <c r="J77" i="1"/>
  <c r="I78" i="1"/>
  <c r="J78" i="1"/>
  <c r="I79" i="1"/>
  <c r="J79" i="1"/>
  <c r="I80" i="1"/>
  <c r="J80" i="1"/>
  <c r="I81" i="1"/>
  <c r="J81" i="1"/>
  <c r="I82" i="1"/>
  <c r="J82" i="1"/>
  <c r="I83" i="1"/>
  <c r="J83" i="1"/>
  <c r="I84" i="1"/>
  <c r="J84" i="1"/>
  <c r="I85" i="1"/>
  <c r="J85" i="1"/>
  <c r="I86" i="1"/>
  <c r="J86" i="1"/>
  <c r="I87" i="1"/>
  <c r="J87" i="1"/>
  <c r="I88" i="1"/>
  <c r="J88" i="1"/>
  <c r="I89" i="1"/>
  <c r="J89" i="1"/>
  <c r="I204" i="1"/>
  <c r="J204" i="1"/>
  <c r="F26" i="4"/>
  <c r="H26" i="4" s="1"/>
  <c r="F53" i="1"/>
  <c r="H53" i="1" s="1"/>
  <c r="F54" i="1"/>
  <c r="H54" i="1" s="1"/>
  <c r="F55" i="1"/>
  <c r="H55" i="1" s="1"/>
  <c r="F56" i="1"/>
  <c r="H56" i="1" s="1"/>
  <c r="F57" i="1"/>
  <c r="H57" i="1" s="1"/>
  <c r="F58" i="1"/>
  <c r="H58" i="1" s="1"/>
  <c r="F59" i="1"/>
  <c r="H59" i="1" s="1"/>
  <c r="F60" i="1"/>
  <c r="H60" i="1" s="1"/>
  <c r="F61" i="1"/>
  <c r="H61" i="1" s="1"/>
  <c r="F62" i="1"/>
  <c r="H62" i="1" s="1"/>
  <c r="F63" i="1"/>
  <c r="H63" i="1" s="1"/>
  <c r="F64" i="1"/>
  <c r="H64" i="1" s="1"/>
  <c r="F65" i="1"/>
  <c r="H65" i="1" s="1"/>
  <c r="F66" i="1"/>
  <c r="H66" i="1" s="1"/>
  <c r="F67" i="1"/>
  <c r="H67" i="1" s="1"/>
  <c r="F68" i="1"/>
  <c r="H68" i="1" s="1"/>
  <c r="F69" i="1"/>
  <c r="H69" i="1" s="1"/>
  <c r="F70" i="1"/>
  <c r="H70" i="1" s="1"/>
  <c r="F71" i="1"/>
  <c r="H71" i="1" s="1"/>
  <c r="F72" i="1"/>
  <c r="H72" i="1" s="1"/>
  <c r="F73" i="1"/>
  <c r="H73" i="1" s="1"/>
  <c r="F74" i="1"/>
  <c r="H74" i="1" s="1"/>
  <c r="F75" i="1"/>
  <c r="H75" i="1" s="1"/>
  <c r="F76" i="1"/>
  <c r="H76" i="1" s="1"/>
  <c r="F77" i="1"/>
  <c r="H77" i="1" s="1"/>
  <c r="F78" i="1"/>
  <c r="H78" i="1" s="1"/>
  <c r="F79" i="1"/>
  <c r="H79" i="1" s="1"/>
  <c r="F80" i="1"/>
  <c r="H80" i="1" s="1"/>
  <c r="F81" i="1"/>
  <c r="H81" i="1" s="1"/>
  <c r="F82" i="1"/>
  <c r="H82" i="1" s="1"/>
  <c r="F83" i="1"/>
  <c r="H83" i="1" s="1"/>
  <c r="F84" i="1"/>
  <c r="H84" i="1" s="1"/>
  <c r="F85" i="1"/>
  <c r="H85" i="1" s="1"/>
  <c r="F86" i="1"/>
  <c r="H86" i="1" s="1"/>
  <c r="F87" i="1"/>
  <c r="H87" i="1" s="1"/>
  <c r="F88" i="1"/>
  <c r="H88" i="1" s="1"/>
  <c r="F89" i="1"/>
  <c r="H89" i="1" s="1"/>
  <c r="F204" i="1"/>
  <c r="H204" i="1" s="1"/>
  <c r="F8" i="1"/>
  <c r="F229" i="1" l="1"/>
  <c r="H229" i="1" s="1"/>
  <c r="I229" i="1"/>
  <c r="J229" i="1"/>
  <c r="F230" i="1"/>
  <c r="H230" i="1" s="1"/>
  <c r="I230" i="1"/>
  <c r="J230" i="1"/>
  <c r="F231" i="1"/>
  <c r="H231" i="1" s="1"/>
  <c r="I231" i="1"/>
  <c r="J231" i="1"/>
  <c r="F232" i="1"/>
  <c r="H232" i="1" s="1"/>
  <c r="I232" i="1"/>
  <c r="J232" i="1"/>
  <c r="F233" i="1"/>
  <c r="H233" i="1" s="1"/>
  <c r="I233" i="1"/>
  <c r="J233" i="1"/>
  <c r="F234" i="1"/>
  <c r="H234" i="1" s="1"/>
  <c r="I234" i="1"/>
  <c r="J234" i="1"/>
  <c r="F235" i="1"/>
  <c r="H235" i="1" s="1"/>
  <c r="I235" i="1"/>
  <c r="J235" i="1"/>
  <c r="F236" i="1"/>
  <c r="H236" i="1" s="1"/>
  <c r="I236" i="1"/>
  <c r="J236" i="1"/>
  <c r="F237" i="1"/>
  <c r="H237" i="1" s="1"/>
  <c r="I237" i="1"/>
  <c r="J237" i="1"/>
  <c r="F238" i="1"/>
  <c r="H238" i="1" s="1"/>
  <c r="I238" i="1"/>
  <c r="J238" i="1"/>
  <c r="F239" i="1"/>
  <c r="H239" i="1" s="1"/>
  <c r="I239" i="1"/>
  <c r="J239" i="1"/>
  <c r="F240" i="1"/>
  <c r="H240" i="1" s="1"/>
  <c r="I240" i="1"/>
  <c r="J240" i="1"/>
  <c r="F241" i="1"/>
  <c r="H241" i="1" s="1"/>
  <c r="I241" i="1"/>
  <c r="J241" i="1"/>
  <c r="F242" i="1"/>
  <c r="H242" i="1" s="1"/>
  <c r="I242" i="1"/>
  <c r="J242" i="1"/>
  <c r="F243" i="1"/>
  <c r="H243" i="1" s="1"/>
  <c r="I243" i="1"/>
  <c r="J243" i="1"/>
  <c r="F244" i="1"/>
  <c r="H244" i="1" s="1"/>
  <c r="I244" i="1"/>
  <c r="J244" i="1"/>
  <c r="F245" i="1"/>
  <c r="H245" i="1" s="1"/>
  <c r="I245" i="1"/>
  <c r="J245" i="1"/>
  <c r="F246" i="1"/>
  <c r="H246" i="1" s="1"/>
  <c r="I246" i="1"/>
  <c r="J246" i="1"/>
  <c r="C247" i="1"/>
  <c r="J247" i="1" s="1"/>
  <c r="F247" i="1"/>
  <c r="H247" i="1" s="1"/>
  <c r="I247" i="1"/>
  <c r="C248" i="1"/>
  <c r="J248" i="1" s="1"/>
  <c r="F248" i="1"/>
  <c r="H248" i="1" s="1"/>
  <c r="I248" i="1"/>
  <c r="C249" i="1"/>
  <c r="J249" i="1" s="1"/>
  <c r="F249" i="1"/>
  <c r="H249" i="1" s="1"/>
  <c r="I249" i="1"/>
  <c r="F250" i="1"/>
  <c r="H250" i="1" s="1"/>
  <c r="I250" i="1"/>
  <c r="J250" i="1"/>
  <c r="F251" i="1"/>
  <c r="H251" i="1" s="1"/>
  <c r="I251" i="1"/>
  <c r="J251" i="1"/>
  <c r="F252" i="1"/>
  <c r="H252" i="1" s="1"/>
  <c r="I252" i="1"/>
  <c r="J252" i="1"/>
  <c r="D253" i="1"/>
  <c r="D268" i="1" s="1"/>
  <c r="E253" i="1"/>
  <c r="D263" i="1" s="1"/>
  <c r="F277" i="1"/>
  <c r="H277" i="1" s="1"/>
  <c r="I277" i="1"/>
  <c r="J277" i="1"/>
  <c r="L277" i="1"/>
  <c r="M277" i="1" s="1"/>
  <c r="F278" i="1"/>
  <c r="H278" i="1" s="1"/>
  <c r="I278" i="1"/>
  <c r="J278" i="1"/>
  <c r="L278" i="1"/>
  <c r="M278" i="1" s="1"/>
  <c r="F279" i="1"/>
  <c r="H279" i="1" s="1"/>
  <c r="I279" i="1"/>
  <c r="J279" i="1"/>
  <c r="L279" i="1"/>
  <c r="M279" i="1" s="1"/>
  <c r="F280" i="1"/>
  <c r="H280" i="1" s="1"/>
  <c r="I280" i="1"/>
  <c r="J280" i="1"/>
  <c r="L280" i="1"/>
  <c r="M280" i="1" s="1"/>
  <c r="F281" i="1"/>
  <c r="H281" i="1" s="1"/>
  <c r="I281" i="1"/>
  <c r="J281" i="1"/>
  <c r="L281" i="1"/>
  <c r="M281" i="1" s="1"/>
  <c r="F282" i="1"/>
  <c r="H282" i="1" s="1"/>
  <c r="I282" i="1"/>
  <c r="J282" i="1"/>
  <c r="L282" i="1"/>
  <c r="M282" i="1" s="1"/>
  <c r="F283" i="1"/>
  <c r="H283" i="1" s="1"/>
  <c r="I283" i="1"/>
  <c r="J283" i="1"/>
  <c r="L283" i="1"/>
  <c r="M283" i="1" s="1"/>
  <c r="F284" i="1"/>
  <c r="H284" i="1" s="1"/>
  <c r="I284" i="1"/>
  <c r="J284" i="1"/>
  <c r="L284" i="1"/>
  <c r="M284" i="1" s="1"/>
  <c r="F285" i="1"/>
  <c r="H285" i="1" s="1"/>
  <c r="I285" i="1"/>
  <c r="J285" i="1"/>
  <c r="L285" i="1"/>
  <c r="M285" i="1" s="1"/>
  <c r="F286" i="1"/>
  <c r="H286" i="1" s="1"/>
  <c r="I286" i="1"/>
  <c r="J286" i="1"/>
  <c r="L286" i="1"/>
  <c r="M286" i="1" s="1"/>
  <c r="F287" i="1"/>
  <c r="H287" i="1" s="1"/>
  <c r="I287" i="1"/>
  <c r="J287" i="1"/>
  <c r="L287" i="1"/>
  <c r="M287" i="1" s="1"/>
  <c r="F288" i="1"/>
  <c r="H288" i="1" s="1"/>
  <c r="I288" i="1"/>
  <c r="J288" i="1"/>
  <c r="L288" i="1"/>
  <c r="M288" i="1" s="1"/>
  <c r="F289" i="1"/>
  <c r="H289" i="1" s="1"/>
  <c r="I289" i="1"/>
  <c r="J289" i="1"/>
  <c r="L289" i="1"/>
  <c r="M289" i="1" s="1"/>
  <c r="F290" i="1"/>
  <c r="H290" i="1" s="1"/>
  <c r="I290" i="1"/>
  <c r="J290" i="1"/>
  <c r="L290" i="1"/>
  <c r="M290" i="1" s="1"/>
  <c r="F291" i="1"/>
  <c r="H291" i="1" s="1"/>
  <c r="I291" i="1"/>
  <c r="J291" i="1"/>
  <c r="L291" i="1"/>
  <c r="M291" i="1" s="1"/>
  <c r="F292" i="1"/>
  <c r="H292" i="1" s="1"/>
  <c r="I292" i="1"/>
  <c r="J292" i="1"/>
  <c r="L292" i="1"/>
  <c r="M292" i="1" s="1"/>
  <c r="F293" i="1"/>
  <c r="H293" i="1" s="1"/>
  <c r="I293" i="1"/>
  <c r="J293" i="1"/>
  <c r="L293" i="1"/>
  <c r="M293" i="1" s="1"/>
  <c r="F294" i="1"/>
  <c r="H294" i="1" s="1"/>
  <c r="I294" i="1"/>
  <c r="J294" i="1"/>
  <c r="L294" i="1"/>
  <c r="M294" i="1" s="1"/>
  <c r="F295" i="1"/>
  <c r="H295" i="1" s="1"/>
  <c r="I295" i="1"/>
  <c r="J295" i="1"/>
  <c r="L295" i="1"/>
  <c r="M295" i="1" s="1"/>
  <c r="F296" i="1"/>
  <c r="H296" i="1" s="1"/>
  <c r="I296" i="1"/>
  <c r="J296" i="1"/>
  <c r="L296" i="1"/>
  <c r="M296" i="1" s="1"/>
  <c r="F297" i="1"/>
  <c r="H297" i="1" s="1"/>
  <c r="I297" i="1"/>
  <c r="J297" i="1"/>
  <c r="L297" i="1"/>
  <c r="M297" i="1" s="1"/>
  <c r="F298" i="1"/>
  <c r="H298" i="1" s="1"/>
  <c r="I298" i="1"/>
  <c r="J298" i="1"/>
  <c r="L298" i="1"/>
  <c r="M298" i="1" s="1"/>
  <c r="F299" i="1"/>
  <c r="H299" i="1" s="1"/>
  <c r="I299" i="1"/>
  <c r="J299" i="1"/>
  <c r="L299" i="1"/>
  <c r="M299" i="1" s="1"/>
  <c r="F300" i="1"/>
  <c r="H300" i="1" s="1"/>
  <c r="I300" i="1"/>
  <c r="J300" i="1"/>
  <c r="L300" i="1"/>
  <c r="M300" i="1" s="1"/>
  <c r="F301" i="1"/>
  <c r="H301" i="1" s="1"/>
  <c r="I301" i="1"/>
  <c r="J301" i="1"/>
  <c r="L301" i="1"/>
  <c r="M301" i="1" s="1"/>
  <c r="F302" i="1"/>
  <c r="H302" i="1" s="1"/>
  <c r="I302" i="1"/>
  <c r="J302" i="1"/>
  <c r="L302" i="1"/>
  <c r="M302" i="1" s="1"/>
  <c r="F303" i="1"/>
  <c r="H303" i="1" s="1"/>
  <c r="I303" i="1"/>
  <c r="J303" i="1"/>
  <c r="L303" i="1"/>
  <c r="M303" i="1" s="1"/>
  <c r="F304" i="1"/>
  <c r="H304" i="1" s="1"/>
  <c r="I304" i="1"/>
  <c r="J304" i="1"/>
  <c r="L304" i="1"/>
  <c r="M304" i="1" s="1"/>
  <c r="F305" i="1"/>
  <c r="H305" i="1" s="1"/>
  <c r="I305" i="1"/>
  <c r="J305" i="1"/>
  <c r="L305" i="1"/>
  <c r="M305" i="1" s="1"/>
  <c r="F306" i="1"/>
  <c r="H306" i="1" s="1"/>
  <c r="I306" i="1"/>
  <c r="J306" i="1"/>
  <c r="L306" i="1"/>
  <c r="M306" i="1" s="1"/>
  <c r="F307" i="1"/>
  <c r="H307" i="1" s="1"/>
  <c r="I307" i="1"/>
  <c r="J307" i="1"/>
  <c r="L307" i="1"/>
  <c r="M307" i="1" s="1"/>
  <c r="F308" i="1"/>
  <c r="H308" i="1" s="1"/>
  <c r="I308" i="1"/>
  <c r="J308" i="1"/>
  <c r="L308" i="1"/>
  <c r="M308" i="1" s="1"/>
  <c r="F309" i="1"/>
  <c r="H309" i="1" s="1"/>
  <c r="I309" i="1"/>
  <c r="J309" i="1"/>
  <c r="L309" i="1"/>
  <c r="M309" i="1" s="1"/>
  <c r="D310" i="1"/>
  <c r="D325" i="1" s="1"/>
  <c r="E310" i="1"/>
  <c r="D51" i="3"/>
  <c r="D56" i="3"/>
  <c r="J8" i="3"/>
  <c r="I8" i="3"/>
  <c r="F8" i="3"/>
  <c r="H8" i="3" s="1"/>
  <c r="D37" i="4"/>
  <c r="D42" i="4"/>
  <c r="J8" i="4"/>
  <c r="I8" i="4"/>
  <c r="F8" i="4"/>
  <c r="I8" i="1"/>
  <c r="D217" i="1"/>
  <c r="H335" i="1"/>
  <c r="H334" i="1"/>
  <c r="H333" i="1"/>
  <c r="E205" i="1"/>
  <c r="D215" i="1" s="1"/>
  <c r="D220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8" i="1"/>
  <c r="D53" i="3" l="1"/>
  <c r="D39" i="4"/>
  <c r="H8" i="4"/>
  <c r="H31" i="4" s="1" a="1"/>
  <c r="I31" i="4" s="1"/>
  <c r="D32" i="4" s="1"/>
  <c r="D38" i="4" s="1"/>
  <c r="D41" i="4" s="1"/>
  <c r="D43" i="4" s="1"/>
  <c r="D44" i="4" s="1"/>
  <c r="E8" i="8" s="1"/>
  <c r="H257" i="1" a="1"/>
  <c r="I257" i="1" s="1"/>
  <c r="D258" i="1" s="1"/>
  <c r="D264" i="1" s="1"/>
  <c r="D267" i="1" s="1"/>
  <c r="D269" i="1" s="1"/>
  <c r="D270" i="1" s="1"/>
  <c r="D271" i="1" s="1"/>
  <c r="H314" i="1" a="1"/>
  <c r="M310" i="1"/>
  <c r="D320" i="1" s="1"/>
  <c r="D322" i="1"/>
  <c r="D265" i="1"/>
  <c r="H45" i="3" a="1"/>
  <c r="I47" i="3" s="1"/>
  <c r="H8" i="1"/>
  <c r="H209" i="1" s="1" a="1"/>
  <c r="I209" i="1" s="1"/>
  <c r="D210" i="1" s="1"/>
  <c r="D216" i="1" s="1"/>
  <c r="D219" i="1" s="1"/>
  <c r="D221" i="1" s="1"/>
  <c r="D222" i="1" s="1"/>
  <c r="C8" i="8" s="1"/>
  <c r="D45" i="4" l="1"/>
  <c r="E9" i="8" s="1"/>
  <c r="I45" i="3"/>
  <c r="D46" i="3" s="1"/>
  <c r="D52" i="3" s="1"/>
  <c r="D55" i="3" s="1"/>
  <c r="D57" i="3" s="1"/>
  <c r="D58" i="3" s="1"/>
  <c r="F8" i="8" s="1"/>
  <c r="H45" i="3"/>
  <c r="D45" i="3" s="1"/>
  <c r="H46" i="3"/>
  <c r="I46" i="3"/>
  <c r="H47" i="3"/>
  <c r="D47" i="3" s="1"/>
  <c r="H259" i="1"/>
  <c r="D259" i="1" s="1"/>
  <c r="H258" i="1"/>
  <c r="H257" i="1"/>
  <c r="D257" i="1" s="1"/>
  <c r="I259" i="1"/>
  <c r="I258" i="1"/>
  <c r="H315" i="1"/>
  <c r="I314" i="1"/>
  <c r="D315" i="1" s="1"/>
  <c r="D321" i="1" s="1"/>
  <c r="D324" i="1" s="1"/>
  <c r="D326" i="1" s="1"/>
  <c r="D327" i="1" s="1"/>
  <c r="D328" i="1" s="1"/>
  <c r="I315" i="1"/>
  <c r="H314" i="1"/>
  <c r="D314" i="1" s="1"/>
  <c r="H316" i="1"/>
  <c r="D316" i="1" s="1"/>
  <c r="I316" i="1"/>
  <c r="H32" i="4"/>
  <c r="H31" i="4"/>
  <c r="D31" i="4" s="1"/>
  <c r="I32" i="4"/>
  <c r="H33" i="4"/>
  <c r="D33" i="4" s="1"/>
  <c r="I33" i="4"/>
  <c r="H210" i="1"/>
  <c r="I210" i="1"/>
  <c r="I211" i="1"/>
  <c r="H211" i="1"/>
  <c r="D211" i="1" s="1"/>
  <c r="H209" i="1"/>
  <c r="D209" i="1" s="1"/>
  <c r="D223" i="1"/>
  <c r="C9" i="8" s="1"/>
  <c r="E333" i="1"/>
  <c r="D59" i="3" l="1"/>
  <c r="F9" i="8" s="1"/>
  <c r="D333" i="1"/>
  <c r="E335" i="1"/>
  <c r="D335" i="1"/>
  <c r="E334" i="1"/>
  <c r="D334" i="1"/>
</calcChain>
</file>

<file path=xl/sharedStrings.xml><?xml version="1.0" encoding="utf-8"?>
<sst xmlns="http://schemas.openxmlformats.org/spreadsheetml/2006/main" count="1381" uniqueCount="663">
  <si>
    <t>Zero Intercept &amp; Minimum System Analyses</t>
  </si>
  <si>
    <t>Account 365 - Overhead Conductors and Devices</t>
  </si>
  <si>
    <t>Actual</t>
  </si>
  <si>
    <t>Linear Regression Inputs</t>
  </si>
  <si>
    <t>Unit Cost</t>
  </si>
  <si>
    <t>Description</t>
  </si>
  <si>
    <t>Size</t>
  </si>
  <si>
    <t>Cost</t>
  </si>
  <si>
    <t>Quantity</t>
  </si>
  <si>
    <t>($ per Unit)</t>
  </si>
  <si>
    <t>y*n^0.5</t>
  </si>
  <si>
    <t>n^0.5</t>
  </si>
  <si>
    <t>xn^0.5</t>
  </si>
  <si>
    <t>TOTAL</t>
  </si>
  <si>
    <t>Zero Intercept Linear Regression Results</t>
  </si>
  <si>
    <t>LINEST Array</t>
  </si>
  <si>
    <t>Size Coefficient  ($ per MCM)</t>
  </si>
  <si>
    <t>Zero Intercept ($ per Unit)</t>
  </si>
  <si>
    <t>R-Square</t>
  </si>
  <si>
    <t>Plant Classification</t>
  </si>
  <si>
    <t>Total Number of Units</t>
  </si>
  <si>
    <t>Zero Intercept ($/Unit)</t>
  </si>
  <si>
    <t>Minimum System ($/Unit)</t>
  </si>
  <si>
    <t>Use Min System (M) or Zero Intercept (Z)?</t>
  </si>
  <si>
    <t>Z</t>
  </si>
  <si>
    <t>Zero Intercept or Min System Cost ($)</t>
  </si>
  <si>
    <t>Total Cost of Sample</t>
  </si>
  <si>
    <t>Percentage of Total</t>
  </si>
  <si>
    <t>Percentage Classified as Customer-Related</t>
  </si>
  <si>
    <t>Percentage Classified as Demand-Related</t>
  </si>
  <si>
    <t>Account 367 - Underground Conductors and Devices</t>
  </si>
  <si>
    <t>#2 Copper URD Primary</t>
  </si>
  <si>
    <t>#1/0 Aluminun URD Primary Cable</t>
  </si>
  <si>
    <t>#2 Aluminum URD Primary</t>
  </si>
  <si>
    <t>#750 Aluminum URD Primary</t>
  </si>
  <si>
    <t>#750 Copper URD Primary</t>
  </si>
  <si>
    <t>#4/0 Aluminum URD Primary</t>
  </si>
  <si>
    <t>#500 Copper URD Primary</t>
  </si>
  <si>
    <t>#500 Aluminum URD Primary</t>
  </si>
  <si>
    <t>#500 Copper URD Secondary</t>
  </si>
  <si>
    <t>#2 TPX Secondary URD</t>
  </si>
  <si>
    <t>#1/0 TPX URD Secondary</t>
  </si>
  <si>
    <t>#2/0 TPX URD Secondary</t>
  </si>
  <si>
    <t>#4/0 TPX URD Secondary</t>
  </si>
  <si>
    <t>#350 MCM TPX URD Secondary</t>
  </si>
  <si>
    <t>#1/0 QUAD URD Secondary</t>
  </si>
  <si>
    <t>#4/0 QUAD URD Secondary</t>
  </si>
  <si>
    <t>#350 QUAD URD Secondary</t>
  </si>
  <si>
    <t>#4/0 3PH URD SUBM TENN. RIVER XING</t>
  </si>
  <si>
    <t>#10/2 UF with Ground URD Secondary Wire</t>
  </si>
  <si>
    <t>#12/2 UF URD Secondary Wire</t>
  </si>
  <si>
    <t>#10/2 UF URD Secondary Wire</t>
  </si>
  <si>
    <t>#8 UF URD Secondary Wire</t>
  </si>
  <si>
    <t>#6 UF URD Secondary Wire</t>
  </si>
  <si>
    <t>#6 DPX URD Conductor</t>
  </si>
  <si>
    <t>Account 368 - Line Transformers</t>
  </si>
  <si>
    <t>NARUC CAM</t>
  </si>
  <si>
    <t>Incl?</t>
  </si>
  <si>
    <t>Qty</t>
  </si>
  <si>
    <t>1 KVA Conventional Transf</t>
  </si>
  <si>
    <t>1.5 KVA Conventional Transf</t>
  </si>
  <si>
    <t>10 KVA Conventional Transf</t>
  </si>
  <si>
    <t>15 KVA Conventional Transf</t>
  </si>
  <si>
    <t>25 KVA Conventional Transf</t>
  </si>
  <si>
    <t>37.5 KVA Conventional Transf</t>
  </si>
  <si>
    <t>50 KVA Conventional Transf</t>
  </si>
  <si>
    <t>75 KVA Conventional Transf</t>
  </si>
  <si>
    <t>100 KVA Conventional Transf</t>
  </si>
  <si>
    <t>167 KVA Conventional Transf</t>
  </si>
  <si>
    <t>250 KVA Conventional Transf</t>
  </si>
  <si>
    <t>333 KVA Conventional Transf</t>
  </si>
  <si>
    <t>500 KVA Conventional Transf</t>
  </si>
  <si>
    <t>833 KVA Conventional Transf</t>
  </si>
  <si>
    <t>10 KVA CSP Transf</t>
  </si>
  <si>
    <t>15 KVA CSP Transf</t>
  </si>
  <si>
    <t>25 KVA CSP Transf</t>
  </si>
  <si>
    <t>37.5 KVA CSP Transf</t>
  </si>
  <si>
    <t>25 KVA Padmount Transf</t>
  </si>
  <si>
    <t>37.5 KVA Padmount Transf</t>
  </si>
  <si>
    <t>50 KVA Padmount Transf</t>
  </si>
  <si>
    <t>75 KVA Padmount Transf</t>
  </si>
  <si>
    <t>100 KVA Padmount Transf</t>
  </si>
  <si>
    <t>150 KVA Padmount Transf</t>
  </si>
  <si>
    <t>167 KVA Padmount Transf</t>
  </si>
  <si>
    <t>112.5 KVA Padmount Transf</t>
  </si>
  <si>
    <t>225 KVA Padmount Transf</t>
  </si>
  <si>
    <t>300 KVA Padmount Transf</t>
  </si>
  <si>
    <t>500 KVA Padmount Transf</t>
  </si>
  <si>
    <t>750 KVA Padmount Transf</t>
  </si>
  <si>
    <t>1000 KVA Padmount Transf</t>
  </si>
  <si>
    <t>1500 KVA Padmount Transf</t>
  </si>
  <si>
    <t>2000 KVA Padmount Transf</t>
  </si>
  <si>
    <t>*</t>
  </si>
  <si>
    <t xml:space="preserve">* Only single-phase up to 50 KVA should be included </t>
  </si>
  <si>
    <t>in the Customer-related component per NARUC CAM</t>
  </si>
  <si>
    <t>Descripton</t>
  </si>
  <si>
    <t>Acct</t>
  </si>
  <si>
    <t>Demand</t>
  </si>
  <si>
    <t>Customer</t>
  </si>
  <si>
    <t>Method</t>
  </si>
  <si>
    <t>Overhead Conductors and Devices</t>
  </si>
  <si>
    <t>Underground Conductors and Devices</t>
  </si>
  <si>
    <t>Line Transformers</t>
  </si>
  <si>
    <t>PRIMARY</t>
  </si>
  <si>
    <t>SECONDARY</t>
  </si>
  <si>
    <t>Account 364 - Poles</t>
  </si>
  <si>
    <t>Account 368 - Transformers</t>
  </si>
  <si>
    <t>#</t>
  </si>
  <si>
    <t>10 Feet Wood Class 4</t>
  </si>
  <si>
    <t>15 Feet Pine Class 2</t>
  </si>
  <si>
    <t>16 Feet Ornamental Class N/A</t>
  </si>
  <si>
    <t>17 Feet Ornamental Class N/A</t>
  </si>
  <si>
    <t>17 Feet Pine Class N/A</t>
  </si>
  <si>
    <t>20 Feet Pine Class 0</t>
  </si>
  <si>
    <t>20 Feet Pine Class 2</t>
  </si>
  <si>
    <t>20 Feet Pine Class 3</t>
  </si>
  <si>
    <t>20 Feet Pine Class 4</t>
  </si>
  <si>
    <t>20 Feet Unknown Class 4</t>
  </si>
  <si>
    <t>20 Feet Pine Class 5</t>
  </si>
  <si>
    <t>20 Feet Wood Class 5</t>
  </si>
  <si>
    <t>20 Feet Pine Class 6</t>
  </si>
  <si>
    <t>20 Feet Pine Class 7</t>
  </si>
  <si>
    <t>20 Feet Wood Class 7</t>
  </si>
  <si>
    <t>20 Feet Pine Class 8</t>
  </si>
  <si>
    <t>20 Feet Pine Class 9</t>
  </si>
  <si>
    <t>20 Feet Unknown Class Unknown</t>
  </si>
  <si>
    <t>20 Feet Wood Class Unknown</t>
  </si>
  <si>
    <t>24 Feet Steel Class N/A</t>
  </si>
  <si>
    <t>25 Feet Pine Class 0</t>
  </si>
  <si>
    <t>25 Feet Unknown Class 0</t>
  </si>
  <si>
    <t>25 Feet Pine Class 1</t>
  </si>
  <si>
    <t>25 Feet Pine Class 2</t>
  </si>
  <si>
    <t>25 Feet Wood Class 2</t>
  </si>
  <si>
    <t>25 Feet Pine Class 3</t>
  </si>
  <si>
    <t>25 Feet Pine Class 4</t>
  </si>
  <si>
    <t>25 Feet Pine Class 5</t>
  </si>
  <si>
    <t>25 Feet Wood Class 5</t>
  </si>
  <si>
    <t>25 Feet Pine Class 6</t>
  </si>
  <si>
    <t>25 Feet Pine Class 7</t>
  </si>
  <si>
    <t>25 Feet Wood Class 7</t>
  </si>
  <si>
    <t>25 Feet Pine Class Unknown</t>
  </si>
  <si>
    <t>25 Feet Unknown Class Unknown</t>
  </si>
  <si>
    <t>30 Feet Pine Class 0</t>
  </si>
  <si>
    <t>30 Feet Wood Class 0</t>
  </si>
  <si>
    <t>30 Feet Pine Class 1</t>
  </si>
  <si>
    <t>30 Feet Pine Class 2</t>
  </si>
  <si>
    <t>30 Feet Wood Class 2</t>
  </si>
  <si>
    <t>30 Feet Pine Class 3</t>
  </si>
  <si>
    <t>30 Feet Ponderosa Pine Class 3</t>
  </si>
  <si>
    <t>30 Feet Wood Class 3</t>
  </si>
  <si>
    <t>30 Feet Pine Class 4</t>
  </si>
  <si>
    <t>30 Feet Ponderosa Pine Class 4</t>
  </si>
  <si>
    <t>30 Feet Wood Class 4</t>
  </si>
  <si>
    <t>30 Feet Concrete Class 5</t>
  </si>
  <si>
    <t>30 Feet Pine Class 5</t>
  </si>
  <si>
    <t>30 Feet Ponderosa Pine Class 5</t>
  </si>
  <si>
    <t>30 Feet Steel Class 5</t>
  </si>
  <si>
    <t>30 Feet Unknown Class 5</t>
  </si>
  <si>
    <t>30 Feet Wood Class 5</t>
  </si>
  <si>
    <t>30 Feet Cedar Class 6</t>
  </si>
  <si>
    <t>30 Feet Concrete Class 6</t>
  </si>
  <si>
    <t>30 Feet Pine Class 6</t>
  </si>
  <si>
    <t>30 Feet Ponderosa Pine Class 6</t>
  </si>
  <si>
    <t>30 Feet Unknown Class 6</t>
  </si>
  <si>
    <t>30 Feet Wood Class 6</t>
  </si>
  <si>
    <t>30 Feet Pine Class 7</t>
  </si>
  <si>
    <t>30 Feet Ponderosa Pine Class 7</t>
  </si>
  <si>
    <t>30 Feet Steel Class 7</t>
  </si>
  <si>
    <t>30 Feet Wood Class 7</t>
  </si>
  <si>
    <t>30 Feet Pine Class 8</t>
  </si>
  <si>
    <t>30 Feet Pine Class 9</t>
  </si>
  <si>
    <t>30 Feet Concrete Class N/A</t>
  </si>
  <si>
    <t>30 Feet Steel Class N/A</t>
  </si>
  <si>
    <t>30 Feet Pine Class Unknown</t>
  </si>
  <si>
    <t>30 Feet Wood Class Unknown</t>
  </si>
  <si>
    <t>32 Feet Steel Class N/A</t>
  </si>
  <si>
    <t>33 Feet Pine Class N/A</t>
  </si>
  <si>
    <t>33 Feet Unknown Class N/A</t>
  </si>
  <si>
    <t>35 Feet Pine Class 0</t>
  </si>
  <si>
    <t>35 Feet Unknown Class 0</t>
  </si>
  <si>
    <t>35 Feet Pine Class 1</t>
  </si>
  <si>
    <t>35 Feet Pine Class 2</t>
  </si>
  <si>
    <t>35 Feet Wood Class 2</t>
  </si>
  <si>
    <t>35 Feet Pine Class 3</t>
  </si>
  <si>
    <t>35 Feet Wood Class 3</t>
  </si>
  <si>
    <t>35 Feet Pine Class 4</t>
  </si>
  <si>
    <t>35 Feet Ponderosa Pine Class 4</t>
  </si>
  <si>
    <t>35 Feet Unknown Class 4</t>
  </si>
  <si>
    <t>35 Feet Wood Class 4</t>
  </si>
  <si>
    <t>35 Feet Pine Class 5</t>
  </si>
  <si>
    <t>35 Feet Ponderosa Pine Class 5</t>
  </si>
  <si>
    <t>35 Feet Unknown Class 5</t>
  </si>
  <si>
    <t>35 Feet Wood Class 5</t>
  </si>
  <si>
    <t>35 Feet Cedar Class 6</t>
  </si>
  <si>
    <t>35 Feet Pine Class 6</t>
  </si>
  <si>
    <t>35 Feet Ponderosa Pine Class 6</t>
  </si>
  <si>
    <t>35 Feet Steel Class 6</t>
  </si>
  <si>
    <t>35 Feet Unknown Class 6</t>
  </si>
  <si>
    <t>35 Feet Wood Class 6</t>
  </si>
  <si>
    <t>35 Feet Pine Class 7</t>
  </si>
  <si>
    <t>35 Feet Steel Class 7</t>
  </si>
  <si>
    <t>35 Feet Unknown Class 7</t>
  </si>
  <si>
    <t>35 Feet Wood Class 7</t>
  </si>
  <si>
    <t>35 Feet Wood Class 8</t>
  </si>
  <si>
    <t>35 Feet Pine Class 9</t>
  </si>
  <si>
    <t>35 Feet Fiberglass Class N/A</t>
  </si>
  <si>
    <t>35 Feet Steel Class N/A</t>
  </si>
  <si>
    <t>35 Feet Pine Class Unknown</t>
  </si>
  <si>
    <t>35 Feet Wood Class Unknown</t>
  </si>
  <si>
    <t>40 Feet Pine Class 0</t>
  </si>
  <si>
    <t>40 Feet Steel Class 0</t>
  </si>
  <si>
    <t>40 Feet Unknown Class 0</t>
  </si>
  <si>
    <t>40 Feet Cedar Class 1</t>
  </si>
  <si>
    <t>40 Feet Pine Class 1</t>
  </si>
  <si>
    <t>40 Feet Cedar Class 2</t>
  </si>
  <si>
    <t>40 Feet Concrete Class 2</t>
  </si>
  <si>
    <t>40 Feet Pine Class 2</t>
  </si>
  <si>
    <t>40 Feet Ponderosa Pine Class 2</t>
  </si>
  <si>
    <t>40 Feet Unknown Class 2</t>
  </si>
  <si>
    <t>40 Feet Wood Class 2</t>
  </si>
  <si>
    <t>40 Feet Pine Class 3</t>
  </si>
  <si>
    <t>40 Feet Wood Class 3</t>
  </si>
  <si>
    <t>40 Feet Cedar Class 4</t>
  </si>
  <si>
    <t>40 Feet Pine Class 4</t>
  </si>
  <si>
    <t>40 Feet Ponderosa Pine Class 4</t>
  </si>
  <si>
    <t>40 Feet Unknown Class 4</t>
  </si>
  <si>
    <t>40 Feet Wood Class 4</t>
  </si>
  <si>
    <t>40 Feet Pine Class 5</t>
  </si>
  <si>
    <t>40 Feet Ponderosa Pine Class 5</t>
  </si>
  <si>
    <t>40 Feet Unknown Class 5</t>
  </si>
  <si>
    <t>40 Feet Wood Class 5</t>
  </si>
  <si>
    <t>40 Feet Pine Class 6</t>
  </si>
  <si>
    <t>40 Feet Steel Class 6</t>
  </si>
  <si>
    <t>40 Feet Unknown Class 6</t>
  </si>
  <si>
    <t>40 Feet Wood Class 6</t>
  </si>
  <si>
    <t>40 Feet Pine Class 7</t>
  </si>
  <si>
    <t>40 Feet Wood Class 7</t>
  </si>
  <si>
    <t>40 Feet Pine Class H1</t>
  </si>
  <si>
    <t>40 Feet Pine Class H2</t>
  </si>
  <si>
    <t>40 Feet Fiberglass Class N/A</t>
  </si>
  <si>
    <t>40 Feet Steel Class N/A</t>
  </si>
  <si>
    <t>40 Feet Pine Class Unknown</t>
  </si>
  <si>
    <t>40 Feet Unknown Class Unknown</t>
  </si>
  <si>
    <t>40 Feet Wood Class Unknown</t>
  </si>
  <si>
    <t>45 Feet Pine Class 0</t>
  </si>
  <si>
    <t>45 Feet Unknown Class 0</t>
  </si>
  <si>
    <t>45 Feet Pine Class 1</t>
  </si>
  <si>
    <t>45 Feet Wood Class 1</t>
  </si>
  <si>
    <t>45 Feet Cedar Class 2</t>
  </si>
  <si>
    <t>45 Feet Concrete Class 2</t>
  </si>
  <si>
    <t>45 Feet Pine Class 2</t>
  </si>
  <si>
    <t>45 Feet Ponderosa Pine Class 2</t>
  </si>
  <si>
    <t>45 Feet Unknown Class 2</t>
  </si>
  <si>
    <t>45 Feet Wood Class 2</t>
  </si>
  <si>
    <t>45 Feet Pine Class 3</t>
  </si>
  <si>
    <t>45 Feet Ponderosa Pine Class 3</t>
  </si>
  <si>
    <t>45 Feet Unknown Class 3</t>
  </si>
  <si>
    <t>45 Feet Wood Class 3</t>
  </si>
  <si>
    <t>45 Feet Cedar Class 4</t>
  </si>
  <si>
    <t>45 Feet Pine Class 4</t>
  </si>
  <si>
    <t>45 Feet Ponderosa Pine Class 4</t>
  </si>
  <si>
    <t>45 Feet Unknown Class 4</t>
  </si>
  <si>
    <t>45 Feet Wood Class 4</t>
  </si>
  <si>
    <t>45 Feet Pine Class 5</t>
  </si>
  <si>
    <t>45 Feet Ponderosa Pine Class 5</t>
  </si>
  <si>
    <t>45 Feet Unknown Class 5</t>
  </si>
  <si>
    <t>45 Feet Wood Class 5</t>
  </si>
  <si>
    <t>45 Feet Pine Class 6</t>
  </si>
  <si>
    <t>45 Feet Wood Class 6</t>
  </si>
  <si>
    <t>45 Feet Pine Class 7</t>
  </si>
  <si>
    <t>45 Feet Wood Class 7</t>
  </si>
  <si>
    <t>45 Feet Cedar Class H1</t>
  </si>
  <si>
    <t>45 Feet Pine Class H1</t>
  </si>
  <si>
    <t>45 Feet Concrete Class N/A</t>
  </si>
  <si>
    <t>45 Feet Steel Class N/A</t>
  </si>
  <si>
    <t>45 Feet Unknown Class Unknown</t>
  </si>
  <si>
    <t>45 Feet Wood Class Unknown</t>
  </si>
  <si>
    <t>50 Feet Wood Class 0</t>
  </si>
  <si>
    <t>50 Feet Cedar Class 1</t>
  </si>
  <si>
    <t>50 Feet Pine Class 1</t>
  </si>
  <si>
    <t>50 Feet Wood Class 1</t>
  </si>
  <si>
    <t>50 Feet Cedar Class 2</t>
  </si>
  <si>
    <t>50 Feet Pine Class 2</t>
  </si>
  <si>
    <t>50 Feet Ponderosa Pine Class 2</t>
  </si>
  <si>
    <t>50 Feet Unknown Class 2</t>
  </si>
  <si>
    <t>50 Feet Wood Class 2</t>
  </si>
  <si>
    <t>50 Feet Cedar Class 3</t>
  </si>
  <si>
    <t>50 Feet Pine Class 3</t>
  </si>
  <si>
    <t>50 Feet Ponderosa Pine Class 3</t>
  </si>
  <si>
    <t>50 Feet Wood Class 3</t>
  </si>
  <si>
    <t>50 Feet Cedar Class 4</t>
  </si>
  <si>
    <t>50 Feet Pine Class 4</t>
  </si>
  <si>
    <t>50 Feet Ponderosa Pine Class 4</t>
  </si>
  <si>
    <t>50 Feet Wood Class 4</t>
  </si>
  <si>
    <t>50 Feet Pine Class 5</t>
  </si>
  <si>
    <t>50 Feet Ponderosa Pine Class 5</t>
  </si>
  <si>
    <t>50 Feet Wood Class 5</t>
  </si>
  <si>
    <t>50 Feet Pine Class 6</t>
  </si>
  <si>
    <t>50 Feet Wood Class 6</t>
  </si>
  <si>
    <t>50 Feet Pine Class 7</t>
  </si>
  <si>
    <t>50 Feet Ponderosa Pine Class 7</t>
  </si>
  <si>
    <t>50 Feet Pine Class H1</t>
  </si>
  <si>
    <t>50 Feet Pine Class H2</t>
  </si>
  <si>
    <t>50 Feet Steel Class N/A</t>
  </si>
  <si>
    <t>55 Feet Concrete Class 0</t>
  </si>
  <si>
    <t>55 Feet Pine Class 0</t>
  </si>
  <si>
    <t>55 Feet Steel Class 0</t>
  </si>
  <si>
    <t>55 Feet Cedar Class 1</t>
  </si>
  <si>
    <t>55 Feet Pine Class 1</t>
  </si>
  <si>
    <t>55 Feet Wood Class 1</t>
  </si>
  <si>
    <t>55 Feet Cedar Class 2</t>
  </si>
  <si>
    <t>55 Feet Pine Class 2</t>
  </si>
  <si>
    <t>55 Feet Ponderosa Pine Class 2</t>
  </si>
  <si>
    <t>55 Feet Unknown Class 2</t>
  </si>
  <si>
    <t>55 Feet Wood Class 2</t>
  </si>
  <si>
    <t>55 Feet Cedar Class 3</t>
  </si>
  <si>
    <t>55 Feet Pine Class 3</t>
  </si>
  <si>
    <t>55 Feet Ponderosa Pine Class 3</t>
  </si>
  <si>
    <t>55 Feet Wood Class 3</t>
  </si>
  <si>
    <t>55 Feet Pine Class 4</t>
  </si>
  <si>
    <t>55 Feet Ponderosa Pine Class 4</t>
  </si>
  <si>
    <t>55 Feet Wood Class 4</t>
  </si>
  <si>
    <t>55 Feet Pine Class 5</t>
  </si>
  <si>
    <t>55 Feet Ponderosa Pine Class 5</t>
  </si>
  <si>
    <t>55 Feet Pine Class 6</t>
  </si>
  <si>
    <t>55 Feet Pine Class D</t>
  </si>
  <si>
    <t>55 Feet Pine Class H1</t>
  </si>
  <si>
    <t>55 Feet Pine Class H2</t>
  </si>
  <si>
    <t>55 Feet Steel Class N/A</t>
  </si>
  <si>
    <t>55 Feet Pine Class Unknown</t>
  </si>
  <si>
    <t>60 Feet Wood Class 0</t>
  </si>
  <si>
    <t>60 Feet Cedar Class 1</t>
  </si>
  <si>
    <t>60 Feet Pine Class 1</t>
  </si>
  <si>
    <t>60 Feet Wood Class 1</t>
  </si>
  <si>
    <t>60 Feet Cedar Class 2</t>
  </si>
  <si>
    <t>60 Feet Pine Class 2</t>
  </si>
  <si>
    <t>60 Feet Ponderosa Pine Class 2</t>
  </si>
  <si>
    <t>60 Feet Unknown Class 2</t>
  </si>
  <si>
    <t>60 Feet Wood Class 2</t>
  </si>
  <si>
    <t>60 Feet Cedar Class 3</t>
  </si>
  <si>
    <t>60 Feet Pine Class 3</t>
  </si>
  <si>
    <t>60 Feet Wood Class 3</t>
  </si>
  <si>
    <t>60 Feet Pine Class 4</t>
  </si>
  <si>
    <t>60 Feet Wood Class 4</t>
  </si>
  <si>
    <t>60 Feet Pine Class 5</t>
  </si>
  <si>
    <t>60 Feet Pine Class 6</t>
  </si>
  <si>
    <t>60 Feet Wood Class 6</t>
  </si>
  <si>
    <t>60 Feet Wood Class 7</t>
  </si>
  <si>
    <t>60 Feet Pine Class B</t>
  </si>
  <si>
    <t>60 Feet Pine Class H1</t>
  </si>
  <si>
    <t>60 Feet Pine Class H2</t>
  </si>
  <si>
    <t>60 Feet Steel Class N/A</t>
  </si>
  <si>
    <t>60 Feet Wood Class Unknown</t>
  </si>
  <si>
    <t>65 Feet Cedar Class 1</t>
  </si>
  <si>
    <t>65 Feet Pine Class 1</t>
  </si>
  <si>
    <t>65 Feet Wood Class 1</t>
  </si>
  <si>
    <t>65 Feet Cedar Class 2</t>
  </si>
  <si>
    <t>65 Feet Pine Class 2</t>
  </si>
  <si>
    <t>65 Feet Ponderosa Pine Class 2</t>
  </si>
  <si>
    <t>65 Feet Wood Class 2</t>
  </si>
  <si>
    <t>65 Feet Cedar Class 3</t>
  </si>
  <si>
    <t>65 Feet Pine Class 3</t>
  </si>
  <si>
    <t>65 Feet Wood Class 3</t>
  </si>
  <si>
    <t>65 Feet Pine Class 4</t>
  </si>
  <si>
    <t>65 Feet Wood Class 4</t>
  </si>
  <si>
    <t>65 Feet Cedar Class 5</t>
  </si>
  <si>
    <t>65 Feet Wood Class 6</t>
  </si>
  <si>
    <t>65 Feet Pine Class H1</t>
  </si>
  <si>
    <t>65 Feet Pine Class H3</t>
  </si>
  <si>
    <t>65 Feet Steel Class N/A</t>
  </si>
  <si>
    <t>70 Feet Pine Class 1</t>
  </si>
  <si>
    <t>70 Feet Wood Class 1</t>
  </si>
  <si>
    <t>70 Feet Cedar Class 2</t>
  </si>
  <si>
    <t>70 Feet Pine Class 2</t>
  </si>
  <si>
    <t>70 Feet Wood Class 2</t>
  </si>
  <si>
    <t>70 Feet Cedar Class 3</t>
  </si>
  <si>
    <t>70 Feet Pine Class 3</t>
  </si>
  <si>
    <t>70 Feet Pine Class 4</t>
  </si>
  <si>
    <t>70 Feet Wood Class 4</t>
  </si>
  <si>
    <t>70 Feet Cedar Class H1</t>
  </si>
  <si>
    <t>70 Feet Pine Class H1</t>
  </si>
  <si>
    <t>75 Feet Pine Class 1</t>
  </si>
  <si>
    <t>75 Feet Wood Class 1</t>
  </si>
  <si>
    <t>75 Feet Cedar Class 2</t>
  </si>
  <si>
    <t>75 Feet Pine Class 2</t>
  </si>
  <si>
    <t>75 Feet Unknown Class 2</t>
  </si>
  <si>
    <t>75 Feet Wood Class 2</t>
  </si>
  <si>
    <t>75 Feet Wood Class 4</t>
  </si>
  <si>
    <t>75 Feet Pine Class H2</t>
  </si>
  <si>
    <t>75 Feet Wood Class Unknown</t>
  </si>
  <si>
    <t>80 Feet Cedar Class 2</t>
  </si>
  <si>
    <t>80 Feet Pine Class 2</t>
  </si>
  <si>
    <t>80 Feet Pine Class 4</t>
  </si>
  <si>
    <t>85 Feet Cedar Class 1</t>
  </si>
  <si>
    <t>85 Feet Pine Class 2</t>
  </si>
  <si>
    <t>14 Feet FBGL Class N/A</t>
  </si>
  <si>
    <t>17 Feet Alumn Class N/A</t>
  </si>
  <si>
    <t>17 Feet FBGL Class N/A</t>
  </si>
  <si>
    <t xml:space="preserve">17 Feet Steel Class </t>
  </si>
  <si>
    <t>20  Feet Alumn Class N/A</t>
  </si>
  <si>
    <t>20 Feet FBGL Class N/A</t>
  </si>
  <si>
    <t>20 Feet Steel Class Unknown</t>
  </si>
  <si>
    <t>24Feet FBGL Class N/A</t>
  </si>
  <si>
    <t>25 Feet Aluminum Class N/A</t>
  </si>
  <si>
    <t>25 Feet FBGL Class N/A</t>
  </si>
  <si>
    <t>25 Feet Steel Class Unknown</t>
  </si>
  <si>
    <t>30 Feet Alumunum Class Unknown</t>
  </si>
  <si>
    <t>30 Feet Douglas Fur Class 5</t>
  </si>
  <si>
    <t>30 Feet Douglas Fur Class 6</t>
  </si>
  <si>
    <t>30 Feet Fibeglass Class N/A</t>
  </si>
  <si>
    <t>30 Feet Unknown Class N/A</t>
  </si>
  <si>
    <t>35 Feet Aluminum Class N/A</t>
  </si>
  <si>
    <t>35 Feet Douglas Fur Class 5</t>
  </si>
  <si>
    <t>35 Feet Unknown Class N/A</t>
  </si>
  <si>
    <t>40 Feet Douglas Fur Class 4</t>
  </si>
  <si>
    <t>40 Feet Douglas Fur Class 5</t>
  </si>
  <si>
    <t>40 Feet Douglas Fur Class 6</t>
  </si>
  <si>
    <t>50 Feet Douglas Fur Class 2</t>
  </si>
  <si>
    <t>50 Feet Douglas Fur Class 6</t>
  </si>
  <si>
    <t>50 Feet Pine Class N/A</t>
  </si>
  <si>
    <t>50 Feet Wood Class N/A</t>
  </si>
  <si>
    <t>55 Feet Douglas Fur Class 1</t>
  </si>
  <si>
    <t>55 Feet Pine Class Unset</t>
  </si>
  <si>
    <t>60 Feet Douglas Fur Class 2</t>
  </si>
  <si>
    <t>60 Feet Douglas Fur Class 4</t>
  </si>
  <si>
    <t>65 Feet Wood Class N/A</t>
  </si>
  <si>
    <t>80 Feet Douglas Fur Class 2</t>
  </si>
  <si>
    <t>UXFR-300-23-208-DR-N</t>
  </si>
  <si>
    <t>UXFR-500-12-208-DL-N</t>
  </si>
  <si>
    <t>UXFR-100-19-120-DL-H</t>
  </si>
  <si>
    <t>UXFR-100-72-120-DL-L</t>
  </si>
  <si>
    <t>UXFR-1000-12-208-DL-N</t>
  </si>
  <si>
    <t>UXFR-1000-12-480-DL-T</t>
  </si>
  <si>
    <t>UXFR-1000-35-480-DL-T</t>
  </si>
  <si>
    <t>UXFR-112-12-208-DR-N</t>
  </si>
  <si>
    <t>UXFR-112-12-480-DL-N</t>
  </si>
  <si>
    <t>UXFR-112-35-208-DL-N</t>
  </si>
  <si>
    <t>UXFR-112-35-480-DL-N</t>
  </si>
  <si>
    <t>UXFR-150-12-208-DL-N</t>
  </si>
  <si>
    <t>UXFR-150-12-480-DL-N</t>
  </si>
  <si>
    <t>UXFR-150-35-480-DL-N</t>
  </si>
  <si>
    <t>UXFR-1500-12-480-DL-T</t>
  </si>
  <si>
    <t>UXFR-1500-35-480-DL-T</t>
  </si>
  <si>
    <t>UXFR-167-19-120-DL-H</t>
  </si>
  <si>
    <t>UXFR-167-72-120-DL-L-N</t>
  </si>
  <si>
    <t>UXFR-2000-35-480-DL-T</t>
  </si>
  <si>
    <t>UXFR-225-12-208-DL-N</t>
  </si>
  <si>
    <t>UXFR-225-12-480-DL-N</t>
  </si>
  <si>
    <t>UXFR-225-35-208-DL-N</t>
  </si>
  <si>
    <t>UXFR-225-35-480-DL-N</t>
  </si>
  <si>
    <t>UXFR-25-19-120-DL-H-N</t>
  </si>
  <si>
    <t>UXFR-25-72-120-DL-H-N</t>
  </si>
  <si>
    <t>UXFR-250-72-120-DL-H</t>
  </si>
  <si>
    <t>UXFR-2500-12-480-DL-T</t>
  </si>
  <si>
    <t>UXFR-2500-35-12470-DL</t>
  </si>
  <si>
    <t>UXFR-2500-35-480-DL-T</t>
  </si>
  <si>
    <t>UXFR-300-12-208-DL-N</t>
  </si>
  <si>
    <t>UXFR-300-12-480-DL-N</t>
  </si>
  <si>
    <t>UXFR-300-35-208-DL-N</t>
  </si>
  <si>
    <t>UXFR-300-35-480-DL-N</t>
  </si>
  <si>
    <t>UXFR-50-19-120-DL-H-N</t>
  </si>
  <si>
    <t>UXFR-50-72-120-DL-H-N</t>
  </si>
  <si>
    <t>UXFR-500-12-480-DL-T</t>
  </si>
  <si>
    <t>UXFR-500-35-208-DL-N</t>
  </si>
  <si>
    <t>UXFR-500-35-480-DL-T</t>
  </si>
  <si>
    <t>UXFR-75-19-120-DL-H-N</t>
  </si>
  <si>
    <t>UXFR-75-72-120-DL-H-N</t>
  </si>
  <si>
    <t>UXFR-750-12-208-DL-N</t>
  </si>
  <si>
    <t>UXFR-750-12-480-DL-T</t>
  </si>
  <si>
    <t>UXFR-750-35-208-DL-N</t>
  </si>
  <si>
    <t>UXFR-750-35-480-DL-T</t>
  </si>
  <si>
    <t>UXFR-150-23-208-DR-N</t>
  </si>
  <si>
    <t>UXFR-5000-35-12470-D</t>
  </si>
  <si>
    <t>CPD-PT-72</t>
  </si>
  <si>
    <t>CPD-PT-19</t>
  </si>
  <si>
    <t>XFR-10-72-120-2B</t>
  </si>
  <si>
    <t>XFR-10-199-120-1B</t>
  </si>
  <si>
    <t>XFR-10-199-240-2B</t>
  </si>
  <si>
    <t>XFR-10-24-120-1B</t>
  </si>
  <si>
    <t>XFR-10-199-277-1B</t>
  </si>
  <si>
    <t>XFR-10-72-240-2B</t>
  </si>
  <si>
    <t>XFR-100-72-120-2B</t>
  </si>
  <si>
    <t>XFR-100-72-277-1B</t>
  </si>
  <si>
    <t>XFR-100-199-120-1B</t>
  </si>
  <si>
    <t>XFR-100-199-240-2B</t>
  </si>
  <si>
    <t>XFR-100-199-277-1B</t>
  </si>
  <si>
    <t>XFR-100-24-120-1B</t>
  </si>
  <si>
    <t>XFR-100-72-240-2B</t>
  </si>
  <si>
    <t>XFR-15-72-120-1B</t>
  </si>
  <si>
    <t>XFR-15-72-277-1B</t>
  </si>
  <si>
    <t>XFR-15-199-120-1B</t>
  </si>
  <si>
    <t>XFR-15-199-240-2B</t>
  </si>
  <si>
    <t>XFR-15-24-120-1B</t>
  </si>
  <si>
    <t>XFR-15-199-277-1B</t>
  </si>
  <si>
    <t>XFR-15-72-240-2B</t>
  </si>
  <si>
    <t>XFR-167-199-277-1B-T</t>
  </si>
  <si>
    <t>XFR-167-199-120-1B</t>
  </si>
  <si>
    <t>XFR-250-199-72-1B</t>
  </si>
  <si>
    <t>XFR-167-72-120-2B</t>
  </si>
  <si>
    <t>XFR-167-72-240-2B-B</t>
  </si>
  <si>
    <t>XFR-167-72-277-1B</t>
  </si>
  <si>
    <t>XFR-167-72-24-2B-T</t>
  </si>
  <si>
    <t>XFR-25-72-120-1B</t>
  </si>
  <si>
    <t>XFR-25-72-277-1B</t>
  </si>
  <si>
    <t>XFR-25-199-120-1B</t>
  </si>
  <si>
    <t>XFR-25-199-240-2B</t>
  </si>
  <si>
    <t>XFR-25-24-120-1B</t>
  </si>
  <si>
    <t>XFR-25-199-277-1B</t>
  </si>
  <si>
    <t>XFR-25-24-277-1B</t>
  </si>
  <si>
    <t>XFR-25-72-240-2B</t>
  </si>
  <si>
    <t>XFR-250-72-277-1B</t>
  </si>
  <si>
    <t>XFR-250-199-277-1B</t>
  </si>
  <si>
    <t>XFR-250-72-120-2B-T</t>
  </si>
  <si>
    <t>XFR-250-72-24-2B-T</t>
  </si>
  <si>
    <t>XFR-333-72-277-1B-T</t>
  </si>
  <si>
    <t>XFR-333-199-277-1B</t>
  </si>
  <si>
    <t>XFR-333-199-72-1B</t>
  </si>
  <si>
    <t>XFR-333-72-24-2B-T</t>
  </si>
  <si>
    <t>XFR-37-72-120-1B</t>
  </si>
  <si>
    <t>XFR-37-72-277-1B</t>
  </si>
  <si>
    <t>XFR-37-24-120-1B</t>
  </si>
  <si>
    <t>XFR-50-72-120-1B</t>
  </si>
  <si>
    <t>XFR-50-72-277-1B</t>
  </si>
  <si>
    <t>XFR-50-199-120-1B</t>
  </si>
  <si>
    <t>XFR-50-199-240-2B</t>
  </si>
  <si>
    <t>XFR-50-199-277-1B</t>
  </si>
  <si>
    <t>XFR-50-24-120-1B</t>
  </si>
  <si>
    <t>XFR-50-72-240-2B</t>
  </si>
  <si>
    <t>XFR-500-72-277-1B-T</t>
  </si>
  <si>
    <t>XFR-500-199-72-1B</t>
  </si>
  <si>
    <t>XFR-500-199-24-2B-T</t>
  </si>
  <si>
    <t>XFR-500-24-277-1B-T</t>
  </si>
  <si>
    <t>XFR-500-199-72-2B-T</t>
  </si>
  <si>
    <t>XFR-500-72-120-2B-T</t>
  </si>
  <si>
    <t>XFR-500-72-24-2B-T</t>
  </si>
  <si>
    <t>XFR-75-72-277-1B</t>
  </si>
  <si>
    <t>XFR-75-72-120-1B</t>
  </si>
  <si>
    <t>XFR-75-199-120-1B</t>
  </si>
  <si>
    <t>XFR-75-199-240-2B</t>
  </si>
  <si>
    <t>XFR-75-24-120-2B</t>
  </si>
  <si>
    <t>XFR-75-199-277-1B</t>
  </si>
  <si>
    <t>XFR-75-24-277-1B</t>
  </si>
  <si>
    <t>XFR-75-72-240-2B</t>
  </si>
  <si>
    <t>XFR-833-199-72-2B-T</t>
  </si>
  <si>
    <t>2</t>
  </si>
  <si>
    <t>350</t>
  </si>
  <si>
    <t>4</t>
  </si>
  <si>
    <t>4/0</t>
  </si>
  <si>
    <t>6</t>
  </si>
  <si>
    <t>6A</t>
  </si>
  <si>
    <t>8</t>
  </si>
  <si>
    <t>1/0</t>
  </si>
  <si>
    <t>500</t>
  </si>
  <si>
    <t>750</t>
  </si>
  <si>
    <t>12</t>
  </si>
  <si>
    <t>2/0</t>
  </si>
  <si>
    <t>AA 6201 Aluminum Alloy 1/0</t>
  </si>
  <si>
    <t>AL All Aluminum 1/0</t>
  </si>
  <si>
    <t>AS Aluminum Conductor, Steel Reinforced (ACSR) 1/0</t>
  </si>
  <si>
    <t>AA 6201 Aluminum Alloy 2</t>
  </si>
  <si>
    <t>AL All Aluminum 2</t>
  </si>
  <si>
    <t>AS Aluminum Conductor, Steel Reinforced (ACSR) 2</t>
  </si>
  <si>
    <t>CU Copper 2</t>
  </si>
  <si>
    <t>AL All Aluminum 336</t>
  </si>
  <si>
    <t>AA 6201 Aluminum Alloy 4</t>
  </si>
  <si>
    <t>AL All Aluminum 4</t>
  </si>
  <si>
    <t>AS Aluminum Conductor, Steel Reinforced (ACSR) 4</t>
  </si>
  <si>
    <t>CU Copper 4</t>
  </si>
  <si>
    <t>CW Copperweld 4</t>
  </si>
  <si>
    <t>AA 6201 Aluminum Alloy 4/0</t>
  </si>
  <si>
    <t>CC Copperweld Copper 6</t>
  </si>
  <si>
    <t>CU Copper 6</t>
  </si>
  <si>
    <t>CC Copperweld Copper 6A</t>
  </si>
  <si>
    <t>CC Copperweld Copper 8A</t>
  </si>
  <si>
    <t>CON-2-AAA-2-P</t>
  </si>
  <si>
    <t xml:space="preserve">AL All Aluminum </t>
  </si>
  <si>
    <t>AA 6201 Aluminum Alloy 1</t>
  </si>
  <si>
    <t>CC Copperweld Copper 1/0</t>
  </si>
  <si>
    <t>CU Copper 1/0</t>
  </si>
  <si>
    <t>CC Copperweld Copper 2</t>
  </si>
  <si>
    <t>CW Copperweld 2</t>
  </si>
  <si>
    <t>AL All Aluminum 3/0</t>
  </si>
  <si>
    <t>AS Aluminum Conductor, Steel Reinforced (ACSR) 3/0</t>
  </si>
  <si>
    <t>AS Aluminum Conductor, Steel Reinforced (ACSR) 336</t>
  </si>
  <si>
    <t>AL All Aluminum 4/0</t>
  </si>
  <si>
    <t>AS Aluminum Conductor, Steel Reinforced (ACSR) 4/0</t>
  </si>
  <si>
    <t>CU Copper 4/0</t>
  </si>
  <si>
    <t>CC Copperweld Copper 4A</t>
  </si>
  <si>
    <t>AL All Aluminum 556</t>
  </si>
  <si>
    <t>AL All Aluminum 6</t>
  </si>
  <si>
    <t>AS Aluminum Conductor, Steel Reinforced (ACSR) 6</t>
  </si>
  <si>
    <t>CW Copperweld 6</t>
  </si>
  <si>
    <t>AL All Aluminum 6A</t>
  </si>
  <si>
    <t>CC Copperweld Copper 8</t>
  </si>
  <si>
    <t>CU Copper 8</t>
  </si>
  <si>
    <t>CU Copper 1</t>
  </si>
  <si>
    <t xml:space="preserve"> 1/0</t>
  </si>
  <si>
    <t>A5 5005 Aluminum Alloy 2</t>
  </si>
  <si>
    <t>AA 6201 Aluminum Alloy 2/0</t>
  </si>
  <si>
    <t>AL All Aluminum 2/0</t>
  </si>
  <si>
    <t>AS Aluminum Conductor, Steel Reinforced (ACSR) 2/0</t>
  </si>
  <si>
    <t>AA 6201 Aluminum Alloy 3/0</t>
  </si>
  <si>
    <t>AL All Aluminum 300</t>
  </si>
  <si>
    <t>CU Copper 336</t>
  </si>
  <si>
    <t>AL All Aluminum 350</t>
  </si>
  <si>
    <t>AL All Aluminum 500</t>
  </si>
  <si>
    <t>AL All Aluminum 750</t>
  </si>
  <si>
    <t>CU Copper 2/0</t>
  </si>
  <si>
    <t>AA 6201 Aluminum Alloy 336</t>
  </si>
  <si>
    <t>CU Copper 500</t>
  </si>
  <si>
    <t>CON-10-AAI-4-P</t>
  </si>
  <si>
    <t>CON-10-AAA-3-P</t>
  </si>
  <si>
    <t>AL All Aluminum 1</t>
  </si>
  <si>
    <t xml:space="preserve"> 4/0</t>
  </si>
  <si>
    <t xml:space="preserve"> 2</t>
  </si>
  <si>
    <t xml:space="preserve"> 4</t>
  </si>
  <si>
    <t>AL All Aluminum 2A</t>
  </si>
  <si>
    <t>CON-2-AAA-1-B</t>
  </si>
  <si>
    <t xml:space="preserve">AA 6201 Aluminum Alloy </t>
  </si>
  <si>
    <t xml:space="preserve">AS Aluminum Conductor, Steel Reinforced (ACSR) </t>
  </si>
  <si>
    <t xml:space="preserve">CC Copperweld Copper </t>
  </si>
  <si>
    <t xml:space="preserve">CU Copper </t>
  </si>
  <si>
    <t>CW Copperweld 1/0</t>
  </si>
  <si>
    <t>AS Aluminum Conductor, Steel Reinforced (ACSR) 159</t>
  </si>
  <si>
    <t>AA 6201 Aluminum Alloy 2A</t>
  </si>
  <si>
    <t>CC Copperweld Copper 2A</t>
  </si>
  <si>
    <t>A5 5005 Aluminum Alloy 4</t>
  </si>
  <si>
    <t>CC Copperweld Copper 4</t>
  </si>
  <si>
    <t>AA 6201 Aluminum Alloy 4A</t>
  </si>
  <si>
    <t>AS Aluminum Conductor, Steel Reinforced (ACSR) 4A</t>
  </si>
  <si>
    <t>CU Copper 4A</t>
  </si>
  <si>
    <t xml:space="preserve"> 6</t>
  </si>
  <si>
    <t>AA 6201 Aluminum Alloy 6</t>
  </si>
  <si>
    <t>CU Copper 6A</t>
  </si>
  <si>
    <t>AA 6201 Aluminum Alloy 8</t>
  </si>
  <si>
    <t xml:space="preserve"> 159</t>
  </si>
  <si>
    <t>AA 6201 Aluminum Alloy 159</t>
  </si>
  <si>
    <t>AL All Aluminum 159</t>
  </si>
  <si>
    <t xml:space="preserve">AW Alumweld Steel </t>
  </si>
  <si>
    <t>AS Aluminum Conductor, Steel Reinforced (ACSR) 1</t>
  </si>
  <si>
    <t>AL All Aluminum 10</t>
  </si>
  <si>
    <t>CU Copper 3/0</t>
  </si>
  <si>
    <t>AS Aluminum Conductor, Steel Reinforced (ACSR) 3/8</t>
  </si>
  <si>
    <t>AW Alumweld Steel 3/8</t>
  </si>
  <si>
    <t>AS Aluminum Conductor, Steel Reinforced (ACSR) 397</t>
  </si>
  <si>
    <t>A5 5005 Aluminum Alloy 4/0</t>
  </si>
  <si>
    <t>AW Alumweld Steel 4/0</t>
  </si>
  <si>
    <t>AL All Aluminum 4A</t>
  </si>
  <si>
    <t>AA 6201 Aluminum Alloy 556</t>
  </si>
  <si>
    <t>AL All Aluminum 7#8</t>
  </si>
  <si>
    <t>AW Alumweld Steel 7#8</t>
  </si>
  <si>
    <t>AL All Aluminum 795</t>
  </si>
  <si>
    <t>Kentucky Power Company</t>
  </si>
  <si>
    <t>Poles</t>
  </si>
  <si>
    <t>OH Primary</t>
  </si>
  <si>
    <t>OH Secondary</t>
  </si>
  <si>
    <t>UG Primary</t>
  </si>
  <si>
    <t>UG Secondary</t>
  </si>
  <si>
    <t>Transformers</t>
  </si>
  <si>
    <t>Customer Related</t>
  </si>
  <si>
    <t>Demand Related</t>
  </si>
  <si>
    <t>Zero Intercept Summary</t>
  </si>
  <si>
    <t>Note: Result for poles is mathematically unreasonable.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</si>
</sst>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_);_(* \(#,##0.000\);_(* &quot;-&quot;??_);_(@_)"/>
    <numFmt numFmtId="165" formatCode="_(* #,##0_);_(* \(#,##0\);_(* &quot;-&quot;??_);_(@_)"/>
    <numFmt numFmtId="166" formatCode="_(* #,##0.00000_);_(* \(#,##0.00000\);_(* &quot;-&quot;??_);_(@_)"/>
    <numFmt numFmtId="167" formatCode="_(* #,##0.0000_);_(* \(#,##0.0000\);_(* &quot;-&quot;??_);_(@_)"/>
    <numFmt numFmtId="168" formatCode="_(&quot;$&quot;* #,##0_);_(&quot;$&quot;* \(#,##0\);_(&quot;$&quot;* &quot;-&quot;??_);_(@_)"/>
    <numFmt numFmtId="169" formatCode="0.0000"/>
    <numFmt numFmtId="170" formatCode="_(* #,##0.0_);_(* \(#,##0.0\);_(* &quot;-&quot;??_);_(@_)"/>
  </numFmts>
  <fonts count="11" x14ac:knownFonts="1">
    <font>
      <sz val="11"/>
      <name val="Times New Roman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Times New Roman"/>
      <family val="1"/>
    </font>
    <font>
      <b/>
      <u/>
      <sz val="10"/>
      <name val="Arial"/>
      <family val="2"/>
    </font>
    <font>
      <sz val="8"/>
      <name val="Times New Roman"/>
      <family val="1"/>
    </font>
    <font>
      <sz val="10"/>
      <color rgb="FF0000FF"/>
      <name val="Arial"/>
      <family val="2"/>
    </font>
    <font>
      <u/>
      <sz val="10"/>
      <name val="Arial"/>
      <family val="2"/>
    </font>
    <font>
      <sz val="11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3" fillId="0" borderId="0"/>
  </cellStyleXfs>
  <cellXfs count="76">
    <xf numFmtId="0" fontId="0" fillId="0" borderId="0" xfId="0"/>
    <xf numFmtId="167" fontId="3" fillId="0" borderId="0" xfId="1" applyNumberFormat="1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2" fillId="0" borderId="0" xfId="1" applyNumberFormat="1" applyFont="1" applyFill="1" applyAlignment="1">
      <alignment horizontal="right"/>
    </xf>
    <xf numFmtId="165" fontId="2" fillId="0" borderId="0" xfId="1" applyNumberFormat="1" applyFont="1" applyFill="1" applyAlignment="1">
      <alignment horizontal="center"/>
    </xf>
    <xf numFmtId="164" fontId="2" fillId="0" borderId="1" xfId="1" applyNumberFormat="1" applyFont="1" applyFill="1" applyBorder="1" applyAlignment="1">
      <alignment horizontal="left"/>
    </xf>
    <xf numFmtId="164" fontId="2" fillId="0" borderId="1" xfId="1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/>
    </xf>
    <xf numFmtId="165" fontId="2" fillId="0" borderId="1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right"/>
    </xf>
    <xf numFmtId="43" fontId="3" fillId="0" borderId="0" xfId="1" applyFont="1" applyFill="1"/>
    <xf numFmtId="165" fontId="3" fillId="0" borderId="0" xfId="0" applyNumberFormat="1" applyFont="1"/>
    <xf numFmtId="0" fontId="3" fillId="0" borderId="2" xfId="0" applyFont="1" applyBorder="1" applyAlignment="1">
      <alignment horizontal="left"/>
    </xf>
    <xf numFmtId="44" fontId="3" fillId="0" borderId="2" xfId="0" applyNumberFormat="1" applyFont="1" applyBorder="1"/>
    <xf numFmtId="165" fontId="3" fillId="0" borderId="2" xfId="1" applyNumberFormat="1" applyFont="1" applyFill="1" applyBorder="1"/>
    <xf numFmtId="166" fontId="3" fillId="0" borderId="0" xfId="1" applyNumberFormat="1" applyFont="1" applyFill="1"/>
    <xf numFmtId="0" fontId="5" fillId="0" borderId="0" xfId="0" applyFont="1"/>
    <xf numFmtId="164" fontId="3" fillId="0" borderId="0" xfId="1" applyNumberFormat="1" applyFont="1" applyFill="1"/>
    <xf numFmtId="44" fontId="3" fillId="0" borderId="0" xfId="2" applyFont="1" applyFill="1"/>
    <xf numFmtId="0" fontId="3" fillId="0" borderId="0" xfId="0" applyFont="1" applyAlignment="1">
      <alignment horizontal="right"/>
    </xf>
    <xf numFmtId="168" fontId="3" fillId="0" borderId="0" xfId="2" applyNumberFormat="1" applyFont="1" applyFill="1"/>
    <xf numFmtId="169" fontId="3" fillId="0" borderId="0" xfId="0" applyNumberFormat="1" applyFont="1"/>
    <xf numFmtId="10" fontId="3" fillId="0" borderId="3" xfId="3" applyNumberFormat="1" applyFont="1" applyFill="1" applyBorder="1"/>
    <xf numFmtId="10" fontId="3" fillId="0" borderId="4" xfId="0" applyNumberFormat="1" applyFont="1" applyBorder="1"/>
    <xf numFmtId="165" fontId="2" fillId="0" borderId="1" xfId="1" applyNumberFormat="1" applyFont="1" applyFill="1" applyBorder="1" applyAlignment="1">
      <alignment horizontal="right"/>
    </xf>
    <xf numFmtId="43" fontId="3" fillId="0" borderId="0" xfId="0" applyNumberFormat="1" applyFont="1"/>
    <xf numFmtId="0" fontId="3" fillId="0" borderId="0" xfId="0" applyFont="1" applyAlignment="1">
      <alignment horizontal="left"/>
    </xf>
    <xf numFmtId="164" fontId="3" fillId="0" borderId="0" xfId="1" applyNumberFormat="1" applyFont="1" applyFill="1" applyAlignment="1">
      <alignment horizontal="righ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4" fontId="3" fillId="0" borderId="0" xfId="0" applyNumberFormat="1" applyFont="1"/>
    <xf numFmtId="44" fontId="3" fillId="0" borderId="0" xfId="0" applyNumberFormat="1" applyFont="1" applyAlignment="1">
      <alignment horizontal="center"/>
    </xf>
    <xf numFmtId="164" fontId="2" fillId="0" borderId="0" xfId="1" applyNumberFormat="1" applyFont="1" applyFill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164" fontId="3" fillId="0" borderId="0" xfId="1" applyNumberFormat="1" applyFont="1" applyFill="1" applyAlignment="1">
      <alignment horizontal="center"/>
    </xf>
    <xf numFmtId="165" fontId="3" fillId="0" borderId="0" xfId="1" applyNumberFormat="1" applyFont="1" applyFill="1"/>
    <xf numFmtId="44" fontId="3" fillId="0" borderId="0" xfId="2" applyFont="1" applyFill="1" applyAlignment="1">
      <alignment horizontal="right"/>
    </xf>
    <xf numFmtId="165" fontId="7" fillId="0" borderId="0" xfId="1" applyNumberFormat="1" applyFont="1" applyFill="1"/>
    <xf numFmtId="165" fontId="2" fillId="0" borderId="1" xfId="1" applyNumberFormat="1" applyFont="1" applyBorder="1" applyAlignment="1">
      <alignment horizontal="center"/>
    </xf>
    <xf numFmtId="165" fontId="2" fillId="0" borderId="1" xfId="1" applyNumberFormat="1" applyFont="1" applyBorder="1" applyAlignment="1">
      <alignment horizontal="right"/>
    </xf>
    <xf numFmtId="10" fontId="3" fillId="0" borderId="0" xfId="0" applyNumberFormat="1" applyFont="1"/>
    <xf numFmtId="10" fontId="3" fillId="0" borderId="0" xfId="3" applyNumberFormat="1" applyFont="1"/>
    <xf numFmtId="9" fontId="3" fillId="0" borderId="0" xfId="0" applyNumberFormat="1" applyFont="1"/>
    <xf numFmtId="0" fontId="8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left"/>
    </xf>
    <xf numFmtId="165" fontId="2" fillId="0" borderId="0" xfId="1" applyNumberFormat="1" applyFont="1" applyBorder="1" applyAlignment="1">
      <alignment horizontal="center"/>
    </xf>
    <xf numFmtId="165" fontId="2" fillId="0" borderId="0" xfId="1" applyNumberFormat="1" applyFont="1" applyBorder="1" applyAlignment="1">
      <alignment horizontal="right"/>
    </xf>
    <xf numFmtId="10" fontId="10" fillId="0" borderId="0" xfId="0" applyNumberFormat="1" applyFont="1"/>
    <xf numFmtId="43" fontId="3" fillId="0" borderId="0" xfId="1" applyFont="1"/>
    <xf numFmtId="0" fontId="3" fillId="0" borderId="0" xfId="4" applyFont="1"/>
    <xf numFmtId="4" fontId="3" fillId="0" borderId="0" xfId="0" applyNumberFormat="1" applyFont="1"/>
    <xf numFmtId="0" fontId="3" fillId="0" borderId="0" xfId="5" applyFont="1"/>
    <xf numFmtId="43" fontId="3" fillId="0" borderId="0" xfId="1" applyFont="1" applyFill="1" applyAlignment="1">
      <alignment horizontal="center"/>
    </xf>
    <xf numFmtId="44" fontId="3" fillId="0" borderId="2" xfId="2" applyFont="1" applyBorder="1"/>
    <xf numFmtId="44" fontId="3" fillId="0" borderId="0" xfId="2" applyFont="1"/>
    <xf numFmtId="0" fontId="3" fillId="0" borderId="0" xfId="4" applyFont="1" applyAlignment="1">
      <alignment horizontal="left"/>
    </xf>
    <xf numFmtId="165" fontId="3" fillId="0" borderId="0" xfId="0" applyNumberFormat="1" applyFont="1" applyFill="1"/>
    <xf numFmtId="169" fontId="3" fillId="0" borderId="0" xfId="0" applyNumberFormat="1" applyFont="1" applyFill="1"/>
    <xf numFmtId="10" fontId="3" fillId="0" borderId="4" xfId="0" applyNumberFormat="1" applyFont="1" applyFill="1" applyBorder="1"/>
    <xf numFmtId="10" fontId="10" fillId="0" borderId="0" xfId="0" applyNumberFormat="1" applyFont="1" applyAlignment="1">
      <alignment horizontal="right"/>
    </xf>
    <xf numFmtId="170" fontId="3" fillId="0" borderId="0" xfId="1" applyNumberFormat="1" applyFont="1" applyAlignment="1">
      <alignment horizontal="center"/>
    </xf>
    <xf numFmtId="170" fontId="2" fillId="0" borderId="0" xfId="1" applyNumberFormat="1" applyFont="1" applyFill="1" applyAlignment="1">
      <alignment horizontal="center"/>
    </xf>
    <xf numFmtId="170" fontId="2" fillId="0" borderId="1" xfId="1" applyNumberFormat="1" applyFont="1" applyFill="1" applyBorder="1" applyAlignment="1">
      <alignment horizontal="center"/>
    </xf>
    <xf numFmtId="170" fontId="3" fillId="0" borderId="0" xfId="1" applyNumberFormat="1" applyFont="1" applyFill="1" applyAlignment="1">
      <alignment horizontal="center"/>
    </xf>
    <xf numFmtId="170" fontId="3" fillId="0" borderId="0" xfId="1" applyNumberFormat="1" applyFont="1" applyFill="1" applyAlignment="1">
      <alignment horizontal="right"/>
    </xf>
    <xf numFmtId="0" fontId="8" fillId="0" borderId="0" xfId="0" applyFont="1" applyAlignment="1">
      <alignment horizontal="right"/>
    </xf>
    <xf numFmtId="10" fontId="9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6">
    <cellStyle name="Comma" xfId="1" builtinId="3"/>
    <cellStyle name="Currency" xfId="2" builtinId="4"/>
    <cellStyle name="Normal" xfId="0" builtinId="0"/>
    <cellStyle name="Normal 2 2 2 2" xfId="5" xr:uid="{6244BD1F-848E-46A1-BD7D-F7CAB94EDB5C}"/>
    <cellStyle name="Normal 7" xfId="4" xr:uid="{370896B9-5438-4E16-B3A8-9A5EA0B1850B}"/>
    <cellStyle name="Percent" xfId="3" builtinId="5"/>
  </cellStyles>
  <dxfs count="0"/>
  <tableStyles count="0" defaultTableStyle="TableStyleMedium2" defaultPivotStyle="PivotStyleLight16"/>
  <colors>
    <mruColors>
      <color rgb="FF0000FF"/>
      <color rgb="FFFFE3DD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6680C-640C-4860-86E6-8B9F78368E69}">
  <sheetPr>
    <pageSetUpPr fitToPage="1"/>
  </sheetPr>
  <dimension ref="A1:M335"/>
  <sheetViews>
    <sheetView tabSelected="1" view="pageBreakPreview" zoomScaleNormal="100" zoomScaleSheetLayoutView="100" workbookViewId="0">
      <selection activeCell="G3" sqref="G3"/>
    </sheetView>
  </sheetViews>
  <sheetFormatPr defaultColWidth="9.1796875" defaultRowHeight="12.5" x14ac:dyDescent="0.25"/>
  <cols>
    <col min="1" max="1" width="5.7265625" style="2" customWidth="1"/>
    <col min="2" max="2" width="47.81640625" style="2" bestFit="1" customWidth="1"/>
    <col min="3" max="3" width="9.26953125" style="2" bestFit="1" customWidth="1"/>
    <col min="4" max="4" width="16.81640625" style="2" customWidth="1"/>
    <col min="5" max="5" width="13.453125" style="2" customWidth="1"/>
    <col min="6" max="6" width="11.54296875" style="2" bestFit="1" customWidth="1"/>
    <col min="7" max="7" width="3.1796875" style="2" customWidth="1"/>
    <col min="8" max="8" width="10.26953125" style="2" bestFit="1" customWidth="1"/>
    <col min="9" max="9" width="14" style="2" bestFit="1" customWidth="1"/>
    <col min="10" max="10" width="12.81640625" style="2" bestFit="1" customWidth="1"/>
    <col min="11" max="11" width="2.26953125" style="2" customWidth="1"/>
    <col min="12" max="12" width="6.26953125" style="3" customWidth="1"/>
    <col min="13" max="13" width="8.7265625" style="2" bestFit="1" customWidth="1"/>
    <col min="14" max="16384" width="9.1796875" style="2"/>
  </cols>
  <sheetData>
    <row r="1" spans="1:11" ht="13" x14ac:dyDescent="0.3">
      <c r="A1" s="4" t="s">
        <v>652</v>
      </c>
    </row>
    <row r="2" spans="1:11" ht="13" x14ac:dyDescent="0.3">
      <c r="A2" s="4" t="s">
        <v>0</v>
      </c>
    </row>
    <row r="4" spans="1:11" ht="13" x14ac:dyDescent="0.3">
      <c r="A4" s="4" t="s">
        <v>1</v>
      </c>
      <c r="B4" s="5"/>
      <c r="D4" s="4" t="s">
        <v>103</v>
      </c>
    </row>
    <row r="5" spans="1:11" ht="13" x14ac:dyDescent="0.3">
      <c r="F5" s="6" t="s">
        <v>2</v>
      </c>
      <c r="I5" s="6" t="s">
        <v>3</v>
      </c>
    </row>
    <row r="6" spans="1:11" ht="13" x14ac:dyDescent="0.3">
      <c r="C6" s="7"/>
      <c r="D6" s="6"/>
      <c r="E6" s="8"/>
      <c r="F6" s="6" t="s">
        <v>4</v>
      </c>
      <c r="H6" s="6"/>
      <c r="I6" s="6"/>
      <c r="J6" s="6"/>
      <c r="K6" s="6"/>
    </row>
    <row r="7" spans="1:11" ht="13" x14ac:dyDescent="0.3">
      <c r="A7" s="9" t="s">
        <v>107</v>
      </c>
      <c r="B7" s="9" t="s">
        <v>5</v>
      </c>
      <c r="C7" s="10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14"/>
    </row>
    <row r="8" spans="1:11" x14ac:dyDescent="0.25">
      <c r="A8" s="31">
        <v>1</v>
      </c>
      <c r="B8" s="56" t="s">
        <v>556</v>
      </c>
      <c r="C8" s="15">
        <v>105.53</v>
      </c>
      <c r="D8" s="23">
        <v>6516.6221999999989</v>
      </c>
      <c r="E8" s="41">
        <v>4722.1899999999996</v>
      </c>
      <c r="F8" s="15">
        <f>D8/E8</f>
        <v>1.38</v>
      </c>
      <c r="G8" s="16"/>
      <c r="H8" s="15">
        <f>F8*E8^0.5</f>
        <v>94.831105846130455</v>
      </c>
      <c r="I8" s="15">
        <f>E8^0.5</f>
        <v>68.718192642123526</v>
      </c>
      <c r="J8" s="15">
        <f t="shared" ref="J8:J60" si="0">C8*E8^0.5</f>
        <v>7251.8308695232954</v>
      </c>
      <c r="K8" s="15"/>
    </row>
    <row r="9" spans="1:11" x14ac:dyDescent="0.25">
      <c r="A9" s="31">
        <f>A8+1</f>
        <v>2</v>
      </c>
      <c r="B9" s="56" t="s">
        <v>557</v>
      </c>
      <c r="C9" s="15">
        <v>105.53</v>
      </c>
      <c r="D9" s="23">
        <v>552</v>
      </c>
      <c r="E9" s="41">
        <v>400</v>
      </c>
      <c r="F9" s="15">
        <f t="shared" ref="F9:F52" si="1">D9/E9</f>
        <v>1.38</v>
      </c>
      <c r="G9" s="16"/>
      <c r="H9" s="15">
        <f t="shared" ref="H9:H67" si="2">F9*E9^0.5</f>
        <v>27.599999999999998</v>
      </c>
      <c r="I9" s="15">
        <f t="shared" ref="I9:I52" si="3">E9^0.5</f>
        <v>20</v>
      </c>
      <c r="J9" s="15">
        <f t="shared" si="0"/>
        <v>2110.6</v>
      </c>
      <c r="K9" s="15"/>
    </row>
    <row r="10" spans="1:11" x14ac:dyDescent="0.25">
      <c r="A10" s="31">
        <f t="shared" ref="A10:A73" si="4">A9+1</f>
        <v>3</v>
      </c>
      <c r="B10" s="56" t="s">
        <v>559</v>
      </c>
      <c r="C10" s="15">
        <v>66.37</v>
      </c>
      <c r="D10" s="23">
        <v>3912.0127999999995</v>
      </c>
      <c r="E10" s="41">
        <v>4395.5199999999995</v>
      </c>
      <c r="F10" s="15">
        <f t="shared" si="1"/>
        <v>0.89</v>
      </c>
      <c r="G10" s="16"/>
      <c r="H10" s="15">
        <f t="shared" si="2"/>
        <v>59.005858963326688</v>
      </c>
      <c r="I10" s="15">
        <f t="shared" si="3"/>
        <v>66.29871793632212</v>
      </c>
      <c r="J10" s="15">
        <f t="shared" si="0"/>
        <v>4400.2459094336991</v>
      </c>
      <c r="K10" s="15"/>
    </row>
    <row r="11" spans="1:11" x14ac:dyDescent="0.25">
      <c r="A11" s="31">
        <f t="shared" si="4"/>
        <v>4</v>
      </c>
      <c r="B11" s="56" t="s">
        <v>561</v>
      </c>
      <c r="C11" s="15">
        <v>66.37</v>
      </c>
      <c r="D11" s="23">
        <v>199.36</v>
      </c>
      <c r="E11" s="41">
        <v>224</v>
      </c>
      <c r="F11" s="15">
        <f t="shared" si="1"/>
        <v>0.89</v>
      </c>
      <c r="G11" s="16"/>
      <c r="H11" s="15">
        <f t="shared" si="2"/>
        <v>13.320300296915232</v>
      </c>
      <c r="I11" s="15">
        <f t="shared" si="3"/>
        <v>14.966629547095765</v>
      </c>
      <c r="J11" s="15">
        <f t="shared" si="0"/>
        <v>993.33520304074602</v>
      </c>
      <c r="K11" s="15"/>
    </row>
    <row r="12" spans="1:11" x14ac:dyDescent="0.25">
      <c r="A12" s="31">
        <f t="shared" si="4"/>
        <v>5</v>
      </c>
      <c r="B12" s="56" t="s">
        <v>569</v>
      </c>
      <c r="C12" s="15">
        <v>211.59</v>
      </c>
      <c r="D12" s="23">
        <v>33229.52640000001</v>
      </c>
      <c r="E12" s="41">
        <v>16953.840000000004</v>
      </c>
      <c r="F12" s="15">
        <f t="shared" si="1"/>
        <v>1.9600000000000002</v>
      </c>
      <c r="G12" s="16"/>
      <c r="H12" s="15">
        <f t="shared" si="2"/>
        <v>255.2055480274675</v>
      </c>
      <c r="I12" s="15">
        <f t="shared" si="3"/>
        <v>130.20691225891198</v>
      </c>
      <c r="J12" s="15">
        <f t="shared" si="0"/>
        <v>27550.480564863188</v>
      </c>
      <c r="K12" s="15"/>
    </row>
    <row r="13" spans="1:11" x14ac:dyDescent="0.25">
      <c r="A13" s="31">
        <f t="shared" si="4"/>
        <v>6</v>
      </c>
      <c r="B13" s="56" t="s">
        <v>584</v>
      </c>
      <c r="C13" s="15">
        <v>211.59</v>
      </c>
      <c r="D13" s="23">
        <v>3379.04</v>
      </c>
      <c r="E13" s="41">
        <v>1724</v>
      </c>
      <c r="F13" s="15">
        <f t="shared" si="1"/>
        <v>1.96</v>
      </c>
      <c r="G13" s="16"/>
      <c r="H13" s="15">
        <f t="shared" si="2"/>
        <v>81.381314808744648</v>
      </c>
      <c r="I13" s="15">
        <f t="shared" si="3"/>
        <v>41.521078984053389</v>
      </c>
      <c r="J13" s="15">
        <f t="shared" si="0"/>
        <v>8785.4451022358571</v>
      </c>
      <c r="K13" s="15"/>
    </row>
    <row r="14" spans="1:11" x14ac:dyDescent="0.25">
      <c r="A14" s="31">
        <f t="shared" si="4"/>
        <v>7</v>
      </c>
      <c r="B14" s="56" t="s">
        <v>588</v>
      </c>
      <c r="C14" s="15">
        <v>556</v>
      </c>
      <c r="D14" s="23">
        <v>88286.449500000002</v>
      </c>
      <c r="E14" s="41">
        <v>29927.609999999997</v>
      </c>
      <c r="F14" s="15">
        <f t="shared" si="1"/>
        <v>2.95</v>
      </c>
      <c r="G14" s="16"/>
      <c r="H14" s="15">
        <f t="shared" si="2"/>
        <v>510.33814870632591</v>
      </c>
      <c r="I14" s="15">
        <f t="shared" si="3"/>
        <v>172.99598261231387</v>
      </c>
      <c r="J14" s="15">
        <f t="shared" si="0"/>
        <v>96185.76633244651</v>
      </c>
      <c r="K14" s="15"/>
    </row>
    <row r="15" spans="1:11" x14ac:dyDescent="0.25">
      <c r="A15" s="31">
        <f t="shared" si="4"/>
        <v>8</v>
      </c>
      <c r="B15" s="56" t="s">
        <v>556</v>
      </c>
      <c r="C15" s="15">
        <v>105.53</v>
      </c>
      <c r="D15" s="23">
        <v>2307.3047999999999</v>
      </c>
      <c r="E15" s="41">
        <v>1671.96</v>
      </c>
      <c r="F15" s="15">
        <f t="shared" si="1"/>
        <v>1.38</v>
      </c>
      <c r="G15" s="16"/>
      <c r="H15" s="15">
        <f t="shared" si="2"/>
        <v>56.427658324619493</v>
      </c>
      <c r="I15" s="15">
        <f t="shared" si="3"/>
        <v>40.88960748160833</v>
      </c>
      <c r="J15" s="15">
        <f t="shared" si="0"/>
        <v>4315.0802775341272</v>
      </c>
      <c r="K15" s="15"/>
    </row>
    <row r="16" spans="1:11" x14ac:dyDescent="0.25">
      <c r="A16" s="31">
        <f t="shared" si="4"/>
        <v>9</v>
      </c>
      <c r="B16" s="56" t="s">
        <v>557</v>
      </c>
      <c r="C16" s="15">
        <v>105.53</v>
      </c>
      <c r="D16" s="23">
        <v>122.82</v>
      </c>
      <c r="E16" s="41">
        <v>89</v>
      </c>
      <c r="F16" s="15">
        <f t="shared" si="1"/>
        <v>1.38</v>
      </c>
      <c r="G16" s="16"/>
      <c r="H16" s="15">
        <f t="shared" si="2"/>
        <v>13.018893962238112</v>
      </c>
      <c r="I16" s="15">
        <f t="shared" si="3"/>
        <v>9.4339811320566032</v>
      </c>
      <c r="J16" s="15">
        <f t="shared" si="0"/>
        <v>995.56802886593334</v>
      </c>
      <c r="K16" s="15"/>
    </row>
    <row r="17" spans="1:11" x14ac:dyDescent="0.25">
      <c r="A17" s="31">
        <f t="shared" si="4"/>
        <v>10</v>
      </c>
      <c r="B17" s="56" t="s">
        <v>559</v>
      </c>
      <c r="C17" s="15">
        <v>66.37</v>
      </c>
      <c r="D17" s="23">
        <v>6661.5253999999986</v>
      </c>
      <c r="E17" s="41">
        <v>7484.8599999999979</v>
      </c>
      <c r="F17" s="15">
        <f t="shared" si="1"/>
        <v>0.89000000000000012</v>
      </c>
      <c r="G17" s="16"/>
      <c r="H17" s="15">
        <f t="shared" si="2"/>
        <v>76.998425996899442</v>
      </c>
      <c r="I17" s="15">
        <f t="shared" si="3"/>
        <v>86.51508538977464</v>
      </c>
      <c r="J17" s="15">
        <f t="shared" si="0"/>
        <v>5742.0062173193437</v>
      </c>
      <c r="K17" s="15"/>
    </row>
    <row r="18" spans="1:11" x14ac:dyDescent="0.25">
      <c r="A18" s="31">
        <f t="shared" si="4"/>
        <v>11</v>
      </c>
      <c r="B18" s="56" t="s">
        <v>567</v>
      </c>
      <c r="C18" s="15">
        <v>41.74</v>
      </c>
      <c r="D18" s="23">
        <v>774.87130000000002</v>
      </c>
      <c r="E18" s="41">
        <v>269.99</v>
      </c>
      <c r="F18" s="15">
        <f t="shared" si="1"/>
        <v>2.87</v>
      </c>
      <c r="G18" s="16"/>
      <c r="H18" s="15">
        <f t="shared" si="2"/>
        <v>47.158038879919509</v>
      </c>
      <c r="I18" s="15">
        <f t="shared" si="3"/>
        <v>16.431372432027704</v>
      </c>
      <c r="J18" s="15">
        <f t="shared" si="0"/>
        <v>685.84548531283644</v>
      </c>
      <c r="K18" s="15"/>
    </row>
    <row r="19" spans="1:11" x14ac:dyDescent="0.25">
      <c r="A19" s="31">
        <f t="shared" si="4"/>
        <v>12</v>
      </c>
      <c r="B19" s="56" t="s">
        <v>569</v>
      </c>
      <c r="C19" s="15">
        <v>211.59</v>
      </c>
      <c r="D19" s="23">
        <v>14877.909199999998</v>
      </c>
      <c r="E19" s="41">
        <v>7590.7699999999995</v>
      </c>
      <c r="F19" s="15">
        <f t="shared" si="1"/>
        <v>1.96</v>
      </c>
      <c r="G19" s="16"/>
      <c r="H19" s="15">
        <f t="shared" si="2"/>
        <v>170.76504921089676</v>
      </c>
      <c r="I19" s="15">
        <f t="shared" si="3"/>
        <v>87.125025107600393</v>
      </c>
      <c r="J19" s="15">
        <f t="shared" si="0"/>
        <v>18434.784062517167</v>
      </c>
      <c r="K19" s="15"/>
    </row>
    <row r="20" spans="1:11" x14ac:dyDescent="0.25">
      <c r="A20" s="31">
        <f t="shared" si="4"/>
        <v>13</v>
      </c>
      <c r="B20" s="56" t="s">
        <v>588</v>
      </c>
      <c r="C20" s="15">
        <v>556</v>
      </c>
      <c r="D20" s="23">
        <v>22787.776500000011</v>
      </c>
      <c r="E20" s="41">
        <v>7724.6700000000028</v>
      </c>
      <c r="F20" s="15">
        <f t="shared" si="1"/>
        <v>2.95</v>
      </c>
      <c r="G20" s="16"/>
      <c r="H20" s="15">
        <f t="shared" si="2"/>
        <v>259.27580040374005</v>
      </c>
      <c r="I20" s="15">
        <f t="shared" si="3"/>
        <v>87.890101831776278</v>
      </c>
      <c r="J20" s="15">
        <f t="shared" si="0"/>
        <v>48866.89661846761</v>
      </c>
      <c r="K20" s="15"/>
    </row>
    <row r="21" spans="1:11" x14ac:dyDescent="0.25">
      <c r="A21" s="31">
        <f t="shared" si="4"/>
        <v>14</v>
      </c>
      <c r="B21" s="56" t="s">
        <v>617</v>
      </c>
      <c r="C21" s="15">
        <v>66.37</v>
      </c>
      <c r="D21" s="23">
        <v>67666.40630000009</v>
      </c>
      <c r="E21" s="41">
        <v>76029.6700000001</v>
      </c>
      <c r="F21" s="15">
        <f t="shared" si="1"/>
        <v>0.89</v>
      </c>
      <c r="G21" s="16"/>
      <c r="H21" s="15">
        <f t="shared" si="2"/>
        <v>245.40395597259652</v>
      </c>
      <c r="I21" s="15">
        <f t="shared" si="3"/>
        <v>275.73478199168147</v>
      </c>
      <c r="J21" s="15">
        <f t="shared" si="0"/>
        <v>18300.517480787901</v>
      </c>
      <c r="K21" s="15"/>
    </row>
    <row r="22" spans="1:11" x14ac:dyDescent="0.25">
      <c r="A22" s="31">
        <f t="shared" si="4"/>
        <v>15</v>
      </c>
      <c r="B22" s="56" t="s">
        <v>618</v>
      </c>
      <c r="C22" s="15">
        <v>66.37</v>
      </c>
      <c r="D22" s="23">
        <v>10530.088399999999</v>
      </c>
      <c r="E22" s="41">
        <v>11831.559999999998</v>
      </c>
      <c r="F22" s="15">
        <f t="shared" si="1"/>
        <v>0.89</v>
      </c>
      <c r="G22" s="16"/>
      <c r="H22" s="15">
        <f t="shared" si="2"/>
        <v>96.80794738036748</v>
      </c>
      <c r="I22" s="15">
        <f t="shared" si="3"/>
        <v>108.77297458468256</v>
      </c>
      <c r="J22" s="15">
        <f t="shared" si="0"/>
        <v>7219.2623231853822</v>
      </c>
      <c r="K22" s="15"/>
    </row>
    <row r="23" spans="1:11" x14ac:dyDescent="0.25">
      <c r="A23" s="31">
        <f t="shared" si="4"/>
        <v>16</v>
      </c>
      <c r="B23" s="56" t="s">
        <v>575</v>
      </c>
      <c r="C23" s="15">
        <v>66.37</v>
      </c>
      <c r="D23" s="23">
        <v>2990.3109999999997</v>
      </c>
      <c r="E23" s="41">
        <v>3359.8999999999996</v>
      </c>
      <c r="F23" s="15">
        <f t="shared" si="1"/>
        <v>0.89</v>
      </c>
      <c r="G23" s="16"/>
      <c r="H23" s="15">
        <f t="shared" si="2"/>
        <v>51.588533512787507</v>
      </c>
      <c r="I23" s="15">
        <f t="shared" si="3"/>
        <v>57.964644396390455</v>
      </c>
      <c r="J23" s="15">
        <f t="shared" si="0"/>
        <v>3847.1134485884349</v>
      </c>
      <c r="K23" s="15"/>
    </row>
    <row r="24" spans="1:11" x14ac:dyDescent="0.25">
      <c r="A24" s="31">
        <f t="shared" si="4"/>
        <v>17</v>
      </c>
      <c r="B24" s="56" t="s">
        <v>619</v>
      </c>
      <c r="C24" s="15">
        <v>66.37</v>
      </c>
      <c r="D24" s="23">
        <v>1297.6022</v>
      </c>
      <c r="E24" s="41">
        <v>1457.98</v>
      </c>
      <c r="F24" s="15">
        <f t="shared" si="1"/>
        <v>0.89</v>
      </c>
      <c r="G24" s="16"/>
      <c r="H24" s="15">
        <f t="shared" si="2"/>
        <v>33.983318819679752</v>
      </c>
      <c r="I24" s="15">
        <f t="shared" si="3"/>
        <v>38.183504291775002</v>
      </c>
      <c r="J24" s="15">
        <f t="shared" si="0"/>
        <v>2534.2391798451072</v>
      </c>
      <c r="K24" s="15"/>
    </row>
    <row r="25" spans="1:11" x14ac:dyDescent="0.25">
      <c r="A25" s="31">
        <f t="shared" si="4"/>
        <v>18</v>
      </c>
      <c r="B25" s="56" t="s">
        <v>620</v>
      </c>
      <c r="C25" s="15">
        <v>41.74</v>
      </c>
      <c r="D25" s="23">
        <v>81026.643600000069</v>
      </c>
      <c r="E25" s="41">
        <v>28232.280000000021</v>
      </c>
      <c r="F25" s="15">
        <f t="shared" si="1"/>
        <v>2.87</v>
      </c>
      <c r="G25" s="16"/>
      <c r="H25" s="15">
        <f t="shared" si="2"/>
        <v>482.2307198136595</v>
      </c>
      <c r="I25" s="15">
        <f t="shared" si="3"/>
        <v>168.02464105005558</v>
      </c>
      <c r="J25" s="15">
        <f t="shared" si="0"/>
        <v>7013.3485174293201</v>
      </c>
      <c r="K25" s="15"/>
    </row>
    <row r="26" spans="1:11" x14ac:dyDescent="0.25">
      <c r="A26" s="31">
        <f t="shared" si="4"/>
        <v>19</v>
      </c>
      <c r="B26" s="56" t="s">
        <v>621</v>
      </c>
      <c r="C26" s="15">
        <v>41.74</v>
      </c>
      <c r="D26" s="23">
        <v>3323.46</v>
      </c>
      <c r="E26" s="41">
        <v>1158</v>
      </c>
      <c r="F26" s="15">
        <f t="shared" si="1"/>
        <v>2.87</v>
      </c>
      <c r="G26" s="16"/>
      <c r="H26" s="15">
        <f t="shared" si="2"/>
        <v>97.664375285976206</v>
      </c>
      <c r="I26" s="15">
        <f t="shared" si="3"/>
        <v>34.02939905434711</v>
      </c>
      <c r="J26" s="15">
        <f t="shared" si="0"/>
        <v>1420.3871165284484</v>
      </c>
      <c r="K26" s="15"/>
    </row>
    <row r="27" spans="1:11" x14ac:dyDescent="0.25">
      <c r="A27" s="31">
        <f t="shared" si="4"/>
        <v>20</v>
      </c>
      <c r="B27" s="56" t="s">
        <v>576</v>
      </c>
      <c r="C27" s="15">
        <v>83.69</v>
      </c>
      <c r="D27" s="23">
        <v>627.88619999999992</v>
      </c>
      <c r="E27" s="41">
        <v>454.99</v>
      </c>
      <c r="F27" s="15">
        <f t="shared" si="1"/>
        <v>1.38</v>
      </c>
      <c r="G27" s="16"/>
      <c r="H27" s="15">
        <f t="shared" si="2"/>
        <v>29.436082551861411</v>
      </c>
      <c r="I27" s="15">
        <f t="shared" si="3"/>
        <v>21.330494602798126</v>
      </c>
      <c r="J27" s="15">
        <f t="shared" si="0"/>
        <v>1785.149093308175</v>
      </c>
      <c r="K27" s="15"/>
    </row>
    <row r="28" spans="1:11" x14ac:dyDescent="0.25">
      <c r="A28" s="31">
        <f t="shared" si="4"/>
        <v>21</v>
      </c>
      <c r="B28" s="56" t="s">
        <v>595</v>
      </c>
      <c r="C28" s="15">
        <v>83.69</v>
      </c>
      <c r="D28" s="23">
        <v>807.43349999999998</v>
      </c>
      <c r="E28" s="41">
        <v>283.31</v>
      </c>
      <c r="F28" s="15">
        <f t="shared" si="1"/>
        <v>2.85</v>
      </c>
      <c r="G28" s="16"/>
      <c r="H28" s="15">
        <f t="shared" si="2"/>
        <v>47.970673072201102</v>
      </c>
      <c r="I28" s="15">
        <f t="shared" si="3"/>
        <v>16.831815113053018</v>
      </c>
      <c r="J28" s="15">
        <f t="shared" si="0"/>
        <v>1408.6546068114071</v>
      </c>
      <c r="K28" s="15"/>
    </row>
    <row r="29" spans="1:11" x14ac:dyDescent="0.25">
      <c r="A29" s="31">
        <f t="shared" si="4"/>
        <v>22</v>
      </c>
      <c r="B29" s="56" t="s">
        <v>596</v>
      </c>
      <c r="C29" s="15">
        <v>105.53</v>
      </c>
      <c r="D29" s="23">
        <v>1138.9967999999999</v>
      </c>
      <c r="E29" s="41">
        <v>825.36</v>
      </c>
      <c r="F29" s="15">
        <f t="shared" si="1"/>
        <v>1.38</v>
      </c>
      <c r="G29" s="16"/>
      <c r="H29" s="15">
        <f t="shared" si="2"/>
        <v>39.646129495828468</v>
      </c>
      <c r="I29" s="15">
        <f t="shared" si="3"/>
        <v>28.729079344803239</v>
      </c>
      <c r="J29" s="15">
        <f t="shared" si="0"/>
        <v>3031.779743257086</v>
      </c>
      <c r="K29" s="15"/>
    </row>
    <row r="30" spans="1:11" x14ac:dyDescent="0.25">
      <c r="A30" s="31">
        <f t="shared" si="4"/>
        <v>23</v>
      </c>
      <c r="B30" s="56" t="s">
        <v>556</v>
      </c>
      <c r="C30" s="15">
        <v>105.53</v>
      </c>
      <c r="D30" s="23">
        <v>1394798.2781999859</v>
      </c>
      <c r="E30" s="41">
        <v>1010723.3899999898</v>
      </c>
      <c r="F30" s="15">
        <f t="shared" si="1"/>
        <v>1.38</v>
      </c>
      <c r="G30" s="16"/>
      <c r="H30" s="15">
        <f t="shared" si="2"/>
        <v>1387.3794087833292</v>
      </c>
      <c r="I30" s="15">
        <f t="shared" si="3"/>
        <v>1005.3473976690792</v>
      </c>
      <c r="J30" s="15">
        <f t="shared" si="0"/>
        <v>106094.31087601793</v>
      </c>
      <c r="K30" s="15"/>
    </row>
    <row r="31" spans="1:11" x14ac:dyDescent="0.25">
      <c r="A31" s="31">
        <f t="shared" si="4"/>
        <v>24</v>
      </c>
      <c r="B31" s="56" t="s">
        <v>557</v>
      </c>
      <c r="C31" s="15">
        <v>105.53</v>
      </c>
      <c r="D31" s="23">
        <v>674005.4273999983</v>
      </c>
      <c r="E31" s="41">
        <v>488409.72999999882</v>
      </c>
      <c r="F31" s="15">
        <f t="shared" si="1"/>
        <v>1.38</v>
      </c>
      <c r="G31" s="16"/>
      <c r="H31" s="15">
        <f t="shared" si="2"/>
        <v>964.43117422240016</v>
      </c>
      <c r="I31" s="15">
        <f t="shared" si="3"/>
        <v>698.86316972637701</v>
      </c>
      <c r="J31" s="15">
        <f t="shared" si="0"/>
        <v>73751.030301224571</v>
      </c>
      <c r="K31" s="15"/>
    </row>
    <row r="32" spans="1:11" x14ac:dyDescent="0.25">
      <c r="A32" s="31">
        <f t="shared" si="4"/>
        <v>25</v>
      </c>
      <c r="B32" s="56" t="s">
        <v>558</v>
      </c>
      <c r="C32" s="15">
        <v>105.53</v>
      </c>
      <c r="D32" s="23">
        <v>196583.53920000009</v>
      </c>
      <c r="E32" s="41">
        <v>142451.84000000008</v>
      </c>
      <c r="F32" s="15">
        <f t="shared" si="1"/>
        <v>1.38</v>
      </c>
      <c r="G32" s="16"/>
      <c r="H32" s="15">
        <f t="shared" si="2"/>
        <v>520.85053911462944</v>
      </c>
      <c r="I32" s="15">
        <f t="shared" si="3"/>
        <v>377.42792689465904</v>
      </c>
      <c r="J32" s="15">
        <f t="shared" si="0"/>
        <v>39829.969125193369</v>
      </c>
      <c r="K32" s="15"/>
    </row>
    <row r="33" spans="1:11" x14ac:dyDescent="0.25">
      <c r="A33" s="31">
        <f t="shared" si="4"/>
        <v>26</v>
      </c>
      <c r="B33" s="56" t="s">
        <v>578</v>
      </c>
      <c r="C33" s="15">
        <v>105.53</v>
      </c>
      <c r="D33" s="23">
        <v>29862.328499999996</v>
      </c>
      <c r="E33" s="41">
        <v>10478.009999999998</v>
      </c>
      <c r="F33" s="15">
        <f t="shared" si="1"/>
        <v>2.85</v>
      </c>
      <c r="G33" s="16"/>
      <c r="H33" s="15">
        <f t="shared" si="2"/>
        <v>291.73213094378201</v>
      </c>
      <c r="I33" s="15">
        <f t="shared" si="3"/>
        <v>102.36215120834457</v>
      </c>
      <c r="J33" s="15">
        <f t="shared" si="0"/>
        <v>10802.277817016602</v>
      </c>
      <c r="K33" s="15"/>
    </row>
    <row r="34" spans="1:11" x14ac:dyDescent="0.25">
      <c r="A34" s="31">
        <f t="shared" si="4"/>
        <v>27</v>
      </c>
      <c r="B34" s="56" t="s">
        <v>622</v>
      </c>
      <c r="C34" s="15">
        <v>105.53</v>
      </c>
      <c r="D34" s="23">
        <v>9697.353000000001</v>
      </c>
      <c r="E34" s="41">
        <v>3402.5800000000004</v>
      </c>
      <c r="F34" s="15">
        <f t="shared" si="1"/>
        <v>2.85</v>
      </c>
      <c r="G34" s="16"/>
      <c r="H34" s="15">
        <f t="shared" si="2"/>
        <v>166.24516850122293</v>
      </c>
      <c r="I34" s="15">
        <f t="shared" si="3"/>
        <v>58.331638070604534</v>
      </c>
      <c r="J34" s="15">
        <f t="shared" si="0"/>
        <v>6155.7377655908967</v>
      </c>
      <c r="K34" s="15"/>
    </row>
    <row r="35" spans="1:11" x14ac:dyDescent="0.25">
      <c r="A35" s="31">
        <f t="shared" si="4"/>
        <v>28</v>
      </c>
      <c r="B35" s="56" t="s">
        <v>623</v>
      </c>
      <c r="C35" s="15">
        <v>159</v>
      </c>
      <c r="D35" s="23">
        <v>44.16</v>
      </c>
      <c r="E35" s="41">
        <v>32</v>
      </c>
      <c r="F35" s="15">
        <f t="shared" si="1"/>
        <v>1.38</v>
      </c>
      <c r="G35" s="16"/>
      <c r="H35" s="15">
        <f t="shared" si="2"/>
        <v>7.8064588642994845</v>
      </c>
      <c r="I35" s="15">
        <f t="shared" si="3"/>
        <v>5.6568542494923806</v>
      </c>
      <c r="J35" s="15">
        <f t="shared" si="0"/>
        <v>899.43982566928855</v>
      </c>
      <c r="K35" s="15"/>
    </row>
    <row r="36" spans="1:11" x14ac:dyDescent="0.25">
      <c r="A36" s="31">
        <f t="shared" si="4"/>
        <v>29</v>
      </c>
      <c r="B36" s="56" t="s">
        <v>614</v>
      </c>
      <c r="C36" s="15">
        <v>66.37</v>
      </c>
      <c r="D36" s="23">
        <v>2605.0655999999999</v>
      </c>
      <c r="E36" s="41">
        <v>2927.04</v>
      </c>
      <c r="F36" s="15">
        <f t="shared" si="1"/>
        <v>0.89</v>
      </c>
      <c r="G36" s="16"/>
      <c r="H36" s="15">
        <f t="shared" si="2"/>
        <v>48.150891829747039</v>
      </c>
      <c r="I36" s="15">
        <f t="shared" si="3"/>
        <v>54.102125651401167</v>
      </c>
      <c r="J36" s="15">
        <f t="shared" si="0"/>
        <v>3590.7580794834957</v>
      </c>
      <c r="K36" s="15"/>
    </row>
    <row r="37" spans="1:11" x14ac:dyDescent="0.25">
      <c r="A37" s="31">
        <f t="shared" si="4"/>
        <v>30</v>
      </c>
      <c r="B37" s="56" t="s">
        <v>597</v>
      </c>
      <c r="C37" s="15">
        <v>66.37</v>
      </c>
      <c r="D37" s="23">
        <v>1811.7819</v>
      </c>
      <c r="E37" s="41">
        <v>2035.71</v>
      </c>
      <c r="F37" s="15">
        <f t="shared" si="1"/>
        <v>0.89</v>
      </c>
      <c r="G37" s="16"/>
      <c r="H37" s="15">
        <f t="shared" si="2"/>
        <v>40.155770332543746</v>
      </c>
      <c r="I37" s="15">
        <f t="shared" si="3"/>
        <v>45.118843070273869</v>
      </c>
      <c r="J37" s="15">
        <f t="shared" si="0"/>
        <v>2994.537614574077</v>
      </c>
      <c r="K37" s="15"/>
    </row>
    <row r="38" spans="1:11" x14ac:dyDescent="0.25">
      <c r="A38" s="31">
        <f t="shared" si="4"/>
        <v>31</v>
      </c>
      <c r="B38" s="56" t="s">
        <v>559</v>
      </c>
      <c r="C38" s="15">
        <v>66.37</v>
      </c>
      <c r="D38" s="23">
        <v>27034246.85137815</v>
      </c>
      <c r="E38" s="41">
        <v>30375558.259975448</v>
      </c>
      <c r="F38" s="15">
        <f t="shared" si="1"/>
        <v>0.89</v>
      </c>
      <c r="G38" s="16"/>
      <c r="H38" s="15">
        <f t="shared" si="2"/>
        <v>4905.1482849885952</v>
      </c>
      <c r="I38" s="15">
        <f t="shared" si="3"/>
        <v>5511.4025674029153</v>
      </c>
      <c r="J38" s="15">
        <f t="shared" si="0"/>
        <v>365791.7883985315</v>
      </c>
      <c r="K38" s="15"/>
    </row>
    <row r="39" spans="1:11" x14ac:dyDescent="0.25">
      <c r="A39" s="31">
        <f t="shared" si="4"/>
        <v>32</v>
      </c>
      <c r="B39" s="56" t="s">
        <v>560</v>
      </c>
      <c r="C39" s="15">
        <v>66.37</v>
      </c>
      <c r="D39" s="23">
        <v>651288.47199999448</v>
      </c>
      <c r="E39" s="41">
        <v>731784.79999999376</v>
      </c>
      <c r="F39" s="15">
        <f t="shared" si="1"/>
        <v>0.89</v>
      </c>
      <c r="G39" s="16"/>
      <c r="H39" s="15">
        <f t="shared" si="2"/>
        <v>761.3453487609911</v>
      </c>
      <c r="I39" s="15">
        <f t="shared" si="3"/>
        <v>855.44421209100119</v>
      </c>
      <c r="J39" s="15">
        <f t="shared" si="0"/>
        <v>56775.832356479754</v>
      </c>
      <c r="K39" s="15"/>
    </row>
    <row r="40" spans="1:11" x14ac:dyDescent="0.25">
      <c r="A40" s="31">
        <f t="shared" si="4"/>
        <v>33</v>
      </c>
      <c r="B40" s="56" t="s">
        <v>561</v>
      </c>
      <c r="C40" s="15">
        <v>66.37</v>
      </c>
      <c r="D40" s="23">
        <v>6032984.0019013565</v>
      </c>
      <c r="E40" s="41">
        <v>6778633.7100015245</v>
      </c>
      <c r="F40" s="15">
        <f t="shared" si="1"/>
        <v>0.8899999999999999</v>
      </c>
      <c r="G40" s="16"/>
      <c r="H40" s="15">
        <f t="shared" si="2"/>
        <v>2317.1870364069032</v>
      </c>
      <c r="I40" s="15">
        <f t="shared" si="3"/>
        <v>2603.5809397830376</v>
      </c>
      <c r="J40" s="15">
        <f t="shared" si="0"/>
        <v>172799.66697340022</v>
      </c>
      <c r="K40" s="15"/>
    </row>
    <row r="41" spans="1:11" x14ac:dyDescent="0.25">
      <c r="A41" s="31">
        <f t="shared" si="4"/>
        <v>34</v>
      </c>
      <c r="B41" s="56" t="s">
        <v>579</v>
      </c>
      <c r="C41" s="15">
        <v>66.37</v>
      </c>
      <c r="D41" s="23">
        <v>10556.8552</v>
      </c>
      <c r="E41" s="41">
        <v>4326.58</v>
      </c>
      <c r="F41" s="15">
        <f t="shared" si="1"/>
        <v>2.44</v>
      </c>
      <c r="G41" s="16"/>
      <c r="H41" s="15">
        <f t="shared" si="2"/>
        <v>160.49525440959306</v>
      </c>
      <c r="I41" s="15">
        <f t="shared" si="3"/>
        <v>65.776743610488964</v>
      </c>
      <c r="J41" s="15">
        <f t="shared" si="0"/>
        <v>4365.6024734281527</v>
      </c>
      <c r="K41" s="15"/>
    </row>
    <row r="42" spans="1:11" x14ac:dyDescent="0.25">
      <c r="A42" s="31">
        <f t="shared" si="4"/>
        <v>35</v>
      </c>
      <c r="B42" s="56" t="s">
        <v>562</v>
      </c>
      <c r="C42" s="15">
        <v>66.37</v>
      </c>
      <c r="D42" s="23">
        <v>188240.68080000012</v>
      </c>
      <c r="E42" s="41">
        <v>77147.820000000051</v>
      </c>
      <c r="F42" s="15">
        <f t="shared" si="1"/>
        <v>2.44</v>
      </c>
      <c r="G42" s="16"/>
      <c r="H42" s="15">
        <f t="shared" si="2"/>
        <v>677.72211204298196</v>
      </c>
      <c r="I42" s="15">
        <f t="shared" si="3"/>
        <v>277.75496395204181</v>
      </c>
      <c r="J42" s="15">
        <f t="shared" si="0"/>
        <v>18434.596957497015</v>
      </c>
      <c r="K42" s="15"/>
    </row>
    <row r="43" spans="1:11" x14ac:dyDescent="0.25">
      <c r="A43" s="31">
        <f t="shared" si="4"/>
        <v>36</v>
      </c>
      <c r="B43" s="56" t="s">
        <v>580</v>
      </c>
      <c r="C43" s="15">
        <v>66.37</v>
      </c>
      <c r="D43" s="23">
        <v>4382.24</v>
      </c>
      <c r="E43" s="41">
        <v>1796</v>
      </c>
      <c r="F43" s="15">
        <f t="shared" si="1"/>
        <v>2.44</v>
      </c>
      <c r="G43" s="16"/>
      <c r="H43" s="15">
        <f t="shared" si="2"/>
        <v>103.40534609003541</v>
      </c>
      <c r="I43" s="15">
        <f t="shared" si="3"/>
        <v>42.379240200834182</v>
      </c>
      <c r="J43" s="15">
        <f t="shared" si="0"/>
        <v>2812.7101721293648</v>
      </c>
      <c r="K43" s="15"/>
    </row>
    <row r="44" spans="1:11" x14ac:dyDescent="0.25">
      <c r="A44" s="31">
        <f t="shared" si="4"/>
        <v>37</v>
      </c>
      <c r="B44" s="56" t="s">
        <v>598</v>
      </c>
      <c r="C44" s="15">
        <v>133.07</v>
      </c>
      <c r="D44" s="23">
        <v>701.68</v>
      </c>
      <c r="E44" s="41">
        <v>358</v>
      </c>
      <c r="F44" s="15">
        <f t="shared" si="1"/>
        <v>1.96</v>
      </c>
      <c r="G44" s="16"/>
      <c r="H44" s="15">
        <f t="shared" si="2"/>
        <v>37.084940339712027</v>
      </c>
      <c r="I44" s="15">
        <f t="shared" si="3"/>
        <v>18.920887928424502</v>
      </c>
      <c r="J44" s="15">
        <f t="shared" si="0"/>
        <v>2517.8025566354486</v>
      </c>
      <c r="K44" s="15"/>
    </row>
    <row r="45" spans="1:11" x14ac:dyDescent="0.25">
      <c r="A45" s="31">
        <f t="shared" si="4"/>
        <v>38</v>
      </c>
      <c r="B45" s="56" t="s">
        <v>599</v>
      </c>
      <c r="C45" s="15">
        <v>133.07</v>
      </c>
      <c r="D45" s="23">
        <v>1899.1028000000001</v>
      </c>
      <c r="E45" s="41">
        <v>968.93000000000006</v>
      </c>
      <c r="F45" s="15">
        <f t="shared" si="1"/>
        <v>1.96</v>
      </c>
      <c r="G45" s="16"/>
      <c r="H45" s="15">
        <f t="shared" si="2"/>
        <v>61.010175282488746</v>
      </c>
      <c r="I45" s="15">
        <f t="shared" si="3"/>
        <v>31.127640450249359</v>
      </c>
      <c r="J45" s="15">
        <f t="shared" si="0"/>
        <v>4142.155114714682</v>
      </c>
      <c r="K45" s="15"/>
    </row>
    <row r="46" spans="1:11" x14ac:dyDescent="0.25">
      <c r="A46" s="31">
        <f t="shared" si="4"/>
        <v>39</v>
      </c>
      <c r="B46" s="56" t="s">
        <v>600</v>
      </c>
      <c r="C46" s="15">
        <v>133.07</v>
      </c>
      <c r="D46" s="23">
        <v>2877.2408</v>
      </c>
      <c r="E46" s="41">
        <v>1467.98</v>
      </c>
      <c r="F46" s="15">
        <f t="shared" si="1"/>
        <v>1.96</v>
      </c>
      <c r="G46" s="16"/>
      <c r="H46" s="15">
        <f t="shared" si="2"/>
        <v>75.095885160240314</v>
      </c>
      <c r="I46" s="15">
        <f t="shared" si="3"/>
        <v>38.314227122571587</v>
      </c>
      <c r="J46" s="15">
        <f t="shared" si="0"/>
        <v>5098.4742032006006</v>
      </c>
      <c r="K46" s="15"/>
    </row>
    <row r="47" spans="1:11" x14ac:dyDescent="0.25">
      <c r="A47" s="31">
        <f t="shared" si="4"/>
        <v>40</v>
      </c>
      <c r="B47" s="56" t="s">
        <v>624</v>
      </c>
      <c r="C47" s="15">
        <v>66.37</v>
      </c>
      <c r="D47" s="23">
        <v>112.14</v>
      </c>
      <c r="E47" s="41">
        <v>126</v>
      </c>
      <c r="F47" s="15">
        <f t="shared" si="1"/>
        <v>0.89</v>
      </c>
      <c r="G47" s="16"/>
      <c r="H47" s="15">
        <f t="shared" si="2"/>
        <v>9.9902252226864245</v>
      </c>
      <c r="I47" s="15">
        <f t="shared" si="3"/>
        <v>11.224972160321824</v>
      </c>
      <c r="J47" s="15">
        <f t="shared" si="0"/>
        <v>745.00140228055955</v>
      </c>
      <c r="K47" s="15"/>
    </row>
    <row r="48" spans="1:11" x14ac:dyDescent="0.25">
      <c r="A48" s="31">
        <f t="shared" si="4"/>
        <v>41</v>
      </c>
      <c r="B48" s="56" t="s">
        <v>625</v>
      </c>
      <c r="C48" s="15">
        <v>66.37</v>
      </c>
      <c r="D48" s="23">
        <v>101781.33039999999</v>
      </c>
      <c r="E48" s="41">
        <v>41713.659999999996</v>
      </c>
      <c r="F48" s="15">
        <f t="shared" si="1"/>
        <v>2.44</v>
      </c>
      <c r="G48" s="16"/>
      <c r="H48" s="15">
        <f t="shared" si="2"/>
        <v>498.34370285577</v>
      </c>
      <c r="I48" s="15">
        <f t="shared" si="3"/>
        <v>204.23922248187296</v>
      </c>
      <c r="J48" s="15">
        <f t="shared" si="0"/>
        <v>13555.35719612191</v>
      </c>
      <c r="K48" s="15"/>
    </row>
    <row r="49" spans="1:11" x14ac:dyDescent="0.25">
      <c r="A49" s="31">
        <f t="shared" si="4"/>
        <v>42</v>
      </c>
      <c r="B49" s="56" t="s">
        <v>601</v>
      </c>
      <c r="C49" s="15">
        <v>167.8</v>
      </c>
      <c r="D49" s="23">
        <v>858.48</v>
      </c>
      <c r="E49" s="41">
        <v>438</v>
      </c>
      <c r="F49" s="15">
        <f t="shared" si="1"/>
        <v>1.96</v>
      </c>
      <c r="G49" s="16"/>
      <c r="H49" s="15">
        <f t="shared" si="2"/>
        <v>41.019761091454441</v>
      </c>
      <c r="I49" s="15">
        <f t="shared" si="3"/>
        <v>20.928449536456348</v>
      </c>
      <c r="J49" s="15">
        <f t="shared" si="0"/>
        <v>3511.7938322173754</v>
      </c>
      <c r="K49" s="15"/>
    </row>
    <row r="50" spans="1:11" x14ac:dyDescent="0.25">
      <c r="A50" s="31">
        <f t="shared" si="4"/>
        <v>43</v>
      </c>
      <c r="B50" s="56" t="s">
        <v>581</v>
      </c>
      <c r="C50" s="15">
        <v>167.8</v>
      </c>
      <c r="D50" s="23">
        <v>4742.0044000000007</v>
      </c>
      <c r="E50" s="41">
        <v>2419.3900000000003</v>
      </c>
      <c r="F50" s="15">
        <f t="shared" si="1"/>
        <v>1.96</v>
      </c>
      <c r="G50" s="16"/>
      <c r="H50" s="15">
        <f t="shared" si="2"/>
        <v>96.40709841085355</v>
      </c>
      <c r="I50" s="15">
        <f t="shared" si="3"/>
        <v>49.187295107578343</v>
      </c>
      <c r="J50" s="15">
        <f t="shared" si="0"/>
        <v>8253.6281190516474</v>
      </c>
      <c r="K50" s="15"/>
    </row>
    <row r="51" spans="1:11" x14ac:dyDescent="0.25">
      <c r="A51" s="31">
        <f t="shared" si="4"/>
        <v>44</v>
      </c>
      <c r="B51" s="56" t="s">
        <v>582</v>
      </c>
      <c r="C51" s="15">
        <v>167.8</v>
      </c>
      <c r="D51" s="23">
        <v>3575.4712</v>
      </c>
      <c r="E51" s="41">
        <v>1824.22</v>
      </c>
      <c r="F51" s="15">
        <f t="shared" si="1"/>
        <v>1.96</v>
      </c>
      <c r="G51" s="16"/>
      <c r="H51" s="15">
        <f t="shared" si="2"/>
        <v>83.713341541238222</v>
      </c>
      <c r="I51" s="15">
        <f t="shared" si="3"/>
        <v>42.710888541448071</v>
      </c>
      <c r="J51" s="15">
        <f t="shared" si="0"/>
        <v>7166.8870972549867</v>
      </c>
      <c r="K51" s="15"/>
    </row>
    <row r="52" spans="1:11" x14ac:dyDescent="0.25">
      <c r="A52" s="31">
        <f t="shared" si="4"/>
        <v>45</v>
      </c>
      <c r="B52" s="56" t="s">
        <v>608</v>
      </c>
      <c r="C52" s="15">
        <v>336</v>
      </c>
      <c r="D52" s="23">
        <v>228.69</v>
      </c>
      <c r="E52" s="41">
        <v>99</v>
      </c>
      <c r="F52" s="15">
        <f t="shared" si="1"/>
        <v>2.31</v>
      </c>
      <c r="G52" s="16"/>
      <c r="H52" s="15">
        <f t="shared" si="2"/>
        <v>22.984209797162922</v>
      </c>
      <c r="I52" s="15">
        <f t="shared" si="3"/>
        <v>9.9498743710661994</v>
      </c>
      <c r="J52" s="15">
        <f t="shared" si="0"/>
        <v>3343.1577886782429</v>
      </c>
      <c r="K52" s="15"/>
    </row>
    <row r="53" spans="1:11" x14ac:dyDescent="0.25">
      <c r="A53" s="31">
        <f t="shared" si="4"/>
        <v>46</v>
      </c>
      <c r="B53" s="56" t="s">
        <v>563</v>
      </c>
      <c r="C53" s="15">
        <v>336</v>
      </c>
      <c r="D53" s="23">
        <v>1785.4221</v>
      </c>
      <c r="E53" s="41">
        <v>772.91</v>
      </c>
      <c r="F53" s="15">
        <f t="shared" ref="F53:F204" si="5">D53/E53</f>
        <v>2.31</v>
      </c>
      <c r="G53" s="16"/>
      <c r="H53" s="15">
        <f t="shared" si="2"/>
        <v>64.220908207530044</v>
      </c>
      <c r="I53" s="15">
        <f t="shared" ref="I53:I60" si="6">E53^0.5</f>
        <v>27.801258964298722</v>
      </c>
      <c r="J53" s="15">
        <f t="shared" si="0"/>
        <v>9341.2230120043696</v>
      </c>
      <c r="K53" s="15"/>
    </row>
    <row r="54" spans="1:11" x14ac:dyDescent="0.25">
      <c r="A54" s="31">
        <f t="shared" si="4"/>
        <v>47</v>
      </c>
      <c r="B54" s="56" t="s">
        <v>583</v>
      </c>
      <c r="C54" s="15">
        <v>336</v>
      </c>
      <c r="D54" s="23">
        <v>7798.7448000000004</v>
      </c>
      <c r="E54" s="41">
        <v>3376.08</v>
      </c>
      <c r="F54" s="15">
        <f t="shared" si="5"/>
        <v>2.31</v>
      </c>
      <c r="G54" s="16"/>
      <c r="H54" s="15">
        <f t="shared" si="2"/>
        <v>134.22034304828759</v>
      </c>
      <c r="I54" s="15">
        <f t="shared" si="6"/>
        <v>58.104044609648305</v>
      </c>
      <c r="J54" s="15">
        <f t="shared" si="0"/>
        <v>19522.95898884183</v>
      </c>
      <c r="K54" s="15"/>
    </row>
    <row r="55" spans="1:11" x14ac:dyDescent="0.25">
      <c r="A55" s="31">
        <f t="shared" si="4"/>
        <v>48</v>
      </c>
      <c r="B55" s="56" t="s">
        <v>615</v>
      </c>
      <c r="C55" s="15">
        <v>41.74</v>
      </c>
      <c r="D55" s="23">
        <v>543.75</v>
      </c>
      <c r="E55" s="41">
        <v>725</v>
      </c>
      <c r="F55" s="15">
        <f t="shared" si="5"/>
        <v>0.75</v>
      </c>
      <c r="G55" s="16"/>
      <c r="H55" s="15">
        <f t="shared" si="2"/>
        <v>20.19436802675439</v>
      </c>
      <c r="I55" s="15">
        <f t="shared" si="6"/>
        <v>26.92582403567252</v>
      </c>
      <c r="J55" s="15">
        <f t="shared" si="0"/>
        <v>1123.8838952489709</v>
      </c>
      <c r="K55" s="15"/>
    </row>
    <row r="56" spans="1:11" x14ac:dyDescent="0.25">
      <c r="A56" s="31">
        <f t="shared" si="4"/>
        <v>49</v>
      </c>
      <c r="B56" s="56" t="s">
        <v>626</v>
      </c>
      <c r="C56" s="15">
        <v>41.74</v>
      </c>
      <c r="D56" s="23">
        <v>1042.47</v>
      </c>
      <c r="E56" s="41">
        <v>1389.96</v>
      </c>
      <c r="F56" s="15">
        <f t="shared" si="5"/>
        <v>0.75</v>
      </c>
      <c r="G56" s="16"/>
      <c r="H56" s="15">
        <f t="shared" si="2"/>
        <v>27.961625489230777</v>
      </c>
      <c r="I56" s="15">
        <f t="shared" si="6"/>
        <v>37.282167318974366</v>
      </c>
      <c r="J56" s="15">
        <f t="shared" si="0"/>
        <v>1556.15766389399</v>
      </c>
      <c r="K56" s="15"/>
    </row>
    <row r="57" spans="1:11" x14ac:dyDescent="0.25">
      <c r="A57" s="31">
        <f t="shared" si="4"/>
        <v>50</v>
      </c>
      <c r="B57" s="56" t="s">
        <v>564</v>
      </c>
      <c r="C57" s="15">
        <v>41.74</v>
      </c>
      <c r="D57" s="23">
        <v>24863.992500000022</v>
      </c>
      <c r="E57" s="41">
        <v>33151.990000000027</v>
      </c>
      <c r="F57" s="15">
        <f t="shared" si="5"/>
        <v>0.75</v>
      </c>
      <c r="G57" s="16"/>
      <c r="H57" s="15">
        <f t="shared" si="2"/>
        <v>136.5576595251984</v>
      </c>
      <c r="I57" s="15">
        <f t="shared" si="6"/>
        <v>182.07687936693122</v>
      </c>
      <c r="J57" s="15">
        <f t="shared" si="0"/>
        <v>7599.8889447757092</v>
      </c>
      <c r="K57" s="15"/>
    </row>
    <row r="58" spans="1:11" x14ac:dyDescent="0.25">
      <c r="A58" s="31">
        <f t="shared" si="4"/>
        <v>51</v>
      </c>
      <c r="B58" s="56" t="s">
        <v>565</v>
      </c>
      <c r="C58" s="15">
        <v>41.74</v>
      </c>
      <c r="D58" s="23">
        <v>20404.072500000009</v>
      </c>
      <c r="E58" s="41">
        <v>27205.430000000015</v>
      </c>
      <c r="F58" s="15">
        <f t="shared" si="5"/>
        <v>0.74999999999999989</v>
      </c>
      <c r="G58" s="16"/>
      <c r="H58" s="15">
        <f t="shared" si="2"/>
        <v>123.70551473155918</v>
      </c>
      <c r="I58" s="15">
        <f t="shared" si="6"/>
        <v>164.9406863087456</v>
      </c>
      <c r="J58" s="15">
        <f t="shared" si="0"/>
        <v>6884.6242465270416</v>
      </c>
      <c r="K58" s="15"/>
    </row>
    <row r="59" spans="1:11" x14ac:dyDescent="0.25">
      <c r="A59" s="31">
        <f t="shared" si="4"/>
        <v>52</v>
      </c>
      <c r="B59" s="56" t="s">
        <v>566</v>
      </c>
      <c r="C59" s="15">
        <v>41.74</v>
      </c>
      <c r="D59" s="23">
        <v>1503481.7249999798</v>
      </c>
      <c r="E59" s="41">
        <v>2004642.299999973</v>
      </c>
      <c r="F59" s="15">
        <f t="shared" si="5"/>
        <v>0.75</v>
      </c>
      <c r="G59" s="16"/>
      <c r="H59" s="15">
        <f t="shared" si="2"/>
        <v>1061.8904339666992</v>
      </c>
      <c r="I59" s="15">
        <f t="shared" si="6"/>
        <v>1415.853911955599</v>
      </c>
      <c r="J59" s="15">
        <f t="shared" si="0"/>
        <v>59097.742285026703</v>
      </c>
      <c r="K59" s="15"/>
    </row>
    <row r="60" spans="1:11" x14ac:dyDescent="0.25">
      <c r="A60" s="31">
        <f t="shared" si="4"/>
        <v>53</v>
      </c>
      <c r="B60" s="56" t="s">
        <v>627</v>
      </c>
      <c r="C60" s="15">
        <v>41.74</v>
      </c>
      <c r="D60" s="23">
        <v>14219.931600000002</v>
      </c>
      <c r="E60" s="41">
        <v>4954.68</v>
      </c>
      <c r="F60" s="15">
        <f t="shared" si="5"/>
        <v>2.87</v>
      </c>
      <c r="G60" s="16"/>
      <c r="H60" s="15">
        <f t="shared" si="2"/>
        <v>202.01783013387706</v>
      </c>
      <c r="I60" s="15">
        <f t="shared" si="6"/>
        <v>70.389487851525104</v>
      </c>
      <c r="J60" s="15">
        <f t="shared" si="0"/>
        <v>2938.0572229226582</v>
      </c>
      <c r="K60" s="15"/>
    </row>
    <row r="61" spans="1:11" x14ac:dyDescent="0.25">
      <c r="A61" s="31">
        <f t="shared" si="4"/>
        <v>54</v>
      </c>
      <c r="B61" s="56" t="s">
        <v>567</v>
      </c>
      <c r="C61" s="15">
        <v>41.74</v>
      </c>
      <c r="D61" s="23">
        <v>22851426.522405725</v>
      </c>
      <c r="E61" s="41">
        <v>7962169.5200019944</v>
      </c>
      <c r="F61" s="15">
        <f t="shared" si="5"/>
        <v>2.87</v>
      </c>
      <c r="G61" s="16"/>
      <c r="H61" s="15">
        <f t="shared" si="2"/>
        <v>8098.3698433267682</v>
      </c>
      <c r="I61" s="15">
        <f t="shared" ref="I61:I204" si="7">E61^0.5</f>
        <v>2821.7316527270968</v>
      </c>
      <c r="J61" s="15">
        <f t="shared" ref="J61:J204" si="8">C61*E61^0.5</f>
        <v>117779.07918482902</v>
      </c>
      <c r="K61" s="15"/>
    </row>
    <row r="62" spans="1:11" x14ac:dyDescent="0.25">
      <c r="A62" s="31">
        <f t="shared" si="4"/>
        <v>55</v>
      </c>
      <c r="B62" s="56" t="s">
        <v>568</v>
      </c>
      <c r="C62" s="15">
        <v>41.74</v>
      </c>
      <c r="D62" s="23">
        <v>42930.177499999983</v>
      </c>
      <c r="E62" s="41">
        <v>14958.249999999993</v>
      </c>
      <c r="F62" s="15">
        <f t="shared" si="5"/>
        <v>2.87</v>
      </c>
      <c r="G62" s="16"/>
      <c r="H62" s="15">
        <f t="shared" si="2"/>
        <v>351.01226392392607</v>
      </c>
      <c r="I62" s="15">
        <f t="shared" si="7"/>
        <v>122.30392471216936</v>
      </c>
      <c r="J62" s="15">
        <f t="shared" si="8"/>
        <v>5104.9658174859496</v>
      </c>
      <c r="K62" s="15"/>
    </row>
    <row r="63" spans="1:11" x14ac:dyDescent="0.25">
      <c r="A63" s="31">
        <f t="shared" si="4"/>
        <v>56</v>
      </c>
      <c r="B63" s="56" t="s">
        <v>613</v>
      </c>
      <c r="C63" s="15">
        <v>211.59</v>
      </c>
      <c r="D63" s="23">
        <v>156.80000000000001</v>
      </c>
      <c r="E63" s="41">
        <v>80</v>
      </c>
      <c r="F63" s="15">
        <f t="shared" si="5"/>
        <v>1.9600000000000002</v>
      </c>
      <c r="G63" s="16"/>
      <c r="H63" s="15">
        <f t="shared" si="2"/>
        <v>17.530772943598354</v>
      </c>
      <c r="I63" s="15">
        <f t="shared" si="7"/>
        <v>8.9442719099991592</v>
      </c>
      <c r="J63" s="15">
        <f t="shared" si="8"/>
        <v>1892.5184934367221</v>
      </c>
      <c r="K63" s="15"/>
    </row>
    <row r="64" spans="1:11" x14ac:dyDescent="0.25">
      <c r="A64" s="31">
        <f t="shared" si="4"/>
        <v>57</v>
      </c>
      <c r="B64" s="56" t="s">
        <v>569</v>
      </c>
      <c r="C64" s="15">
        <v>211.59</v>
      </c>
      <c r="D64" s="23">
        <v>170558.74920000017</v>
      </c>
      <c r="E64" s="41">
        <v>87019.770000000091</v>
      </c>
      <c r="F64" s="15">
        <f t="shared" si="5"/>
        <v>1.9599999999999997</v>
      </c>
      <c r="G64" s="16"/>
      <c r="H64" s="15">
        <f t="shared" si="2"/>
        <v>578.18262550166651</v>
      </c>
      <c r="I64" s="15">
        <f t="shared" si="7"/>
        <v>294.99113546003395</v>
      </c>
      <c r="J64" s="15">
        <f t="shared" si="8"/>
        <v>62417.174351988586</v>
      </c>
      <c r="K64" s="15"/>
    </row>
    <row r="65" spans="1:11" x14ac:dyDescent="0.25">
      <c r="A65" s="31">
        <f t="shared" si="4"/>
        <v>58</v>
      </c>
      <c r="B65" s="56" t="s">
        <v>584</v>
      </c>
      <c r="C65" s="15">
        <v>211.59</v>
      </c>
      <c r="D65" s="23">
        <v>128078.27759999999</v>
      </c>
      <c r="E65" s="41">
        <v>65346.06</v>
      </c>
      <c r="F65" s="15">
        <f t="shared" si="5"/>
        <v>1.96</v>
      </c>
      <c r="G65" s="16"/>
      <c r="H65" s="15">
        <f t="shared" si="2"/>
        <v>501.03235833227382</v>
      </c>
      <c r="I65" s="15">
        <f t="shared" si="7"/>
        <v>255.6287542511601</v>
      </c>
      <c r="J65" s="15">
        <f t="shared" si="8"/>
        <v>54088.488112002968</v>
      </c>
      <c r="K65" s="15"/>
    </row>
    <row r="66" spans="1:11" x14ac:dyDescent="0.25">
      <c r="A66" s="31">
        <f t="shared" si="4"/>
        <v>59</v>
      </c>
      <c r="B66" s="56" t="s">
        <v>585</v>
      </c>
      <c r="C66" s="15">
        <v>211.59</v>
      </c>
      <c r="D66" s="23">
        <v>44783.118800000018</v>
      </c>
      <c r="E66" s="41">
        <v>22848.53000000001</v>
      </c>
      <c r="F66" s="15">
        <f t="shared" si="5"/>
        <v>1.96</v>
      </c>
      <c r="G66" s="16"/>
      <c r="H66" s="15">
        <f t="shared" si="2"/>
        <v>296.26831225765613</v>
      </c>
      <c r="I66" s="15">
        <f t="shared" si="7"/>
        <v>151.15730217227355</v>
      </c>
      <c r="J66" s="15">
        <f t="shared" si="8"/>
        <v>31983.373566631359</v>
      </c>
      <c r="K66" s="15"/>
    </row>
    <row r="67" spans="1:11" x14ac:dyDescent="0.25">
      <c r="A67" s="31">
        <f t="shared" si="4"/>
        <v>60</v>
      </c>
      <c r="B67" s="56" t="s">
        <v>586</v>
      </c>
      <c r="C67" s="15">
        <v>211.59</v>
      </c>
      <c r="D67" s="23">
        <v>29475.022499999992</v>
      </c>
      <c r="E67" s="41">
        <v>6179.2499999999991</v>
      </c>
      <c r="F67" s="15">
        <f t="shared" si="5"/>
        <v>4.7699999999999996</v>
      </c>
      <c r="G67" s="16"/>
      <c r="H67" s="15">
        <f t="shared" si="2"/>
        <v>374.96114108664642</v>
      </c>
      <c r="I67" s="15">
        <f t="shared" si="7"/>
        <v>78.608205678542234</v>
      </c>
      <c r="J67" s="15">
        <f t="shared" si="8"/>
        <v>16632.710239522752</v>
      </c>
      <c r="K67" s="15"/>
    </row>
    <row r="68" spans="1:11" x14ac:dyDescent="0.25">
      <c r="A68" s="31">
        <f t="shared" si="4"/>
        <v>61</v>
      </c>
      <c r="B68" s="56" t="s">
        <v>628</v>
      </c>
      <c r="C68" s="15">
        <v>41.74</v>
      </c>
      <c r="D68" s="23">
        <v>983.98500000000001</v>
      </c>
      <c r="E68" s="41">
        <v>1311.98</v>
      </c>
      <c r="F68" s="15">
        <f t="shared" si="5"/>
        <v>0.75</v>
      </c>
      <c r="G68" s="16"/>
      <c r="H68" s="15">
        <f t="shared" ref="H68:H199" si="9">F68*E68^0.5</f>
        <v>27.165948354511755</v>
      </c>
      <c r="I68" s="15">
        <f t="shared" si="7"/>
        <v>36.221264472682343</v>
      </c>
      <c r="J68" s="15">
        <f t="shared" si="8"/>
        <v>1511.875579089761</v>
      </c>
      <c r="K68" s="15"/>
    </row>
    <row r="69" spans="1:11" x14ac:dyDescent="0.25">
      <c r="A69" s="31">
        <f t="shared" si="4"/>
        <v>62</v>
      </c>
      <c r="B69" s="56" t="s">
        <v>629</v>
      </c>
      <c r="C69" s="15">
        <v>41.74</v>
      </c>
      <c r="D69" s="23">
        <v>392.98500000000001</v>
      </c>
      <c r="E69" s="41">
        <v>523.98</v>
      </c>
      <c r="F69" s="15">
        <f t="shared" si="5"/>
        <v>0.75</v>
      </c>
      <c r="G69" s="16"/>
      <c r="H69" s="15">
        <f t="shared" si="9"/>
        <v>17.167957071241762</v>
      </c>
      <c r="I69" s="15">
        <f t="shared" si="7"/>
        <v>22.89060942832235</v>
      </c>
      <c r="J69" s="15">
        <f t="shared" si="8"/>
        <v>955.45403753817493</v>
      </c>
      <c r="K69" s="15"/>
    </row>
    <row r="70" spans="1:11" x14ac:dyDescent="0.25">
      <c r="A70" s="31">
        <f t="shared" si="4"/>
        <v>63</v>
      </c>
      <c r="B70" s="56" t="s">
        <v>587</v>
      </c>
      <c r="C70" s="15">
        <v>41.74</v>
      </c>
      <c r="D70" s="23">
        <v>814524.05229999498</v>
      </c>
      <c r="E70" s="41">
        <v>283806.28999999823</v>
      </c>
      <c r="F70" s="15">
        <f t="shared" si="5"/>
        <v>2.87</v>
      </c>
      <c r="G70" s="16"/>
      <c r="H70" s="15">
        <f t="shared" si="9"/>
        <v>1528.9486682361137</v>
      </c>
      <c r="I70" s="15">
        <f t="shared" si="7"/>
        <v>532.73472760840195</v>
      </c>
      <c r="J70" s="15">
        <f t="shared" si="8"/>
        <v>22236.3475303747</v>
      </c>
      <c r="K70" s="15"/>
    </row>
    <row r="71" spans="1:11" x14ac:dyDescent="0.25">
      <c r="A71" s="31">
        <f t="shared" si="4"/>
        <v>64</v>
      </c>
      <c r="B71" s="56" t="s">
        <v>630</v>
      </c>
      <c r="C71" s="15">
        <v>41.74</v>
      </c>
      <c r="D71" s="23">
        <v>2031.8452000000002</v>
      </c>
      <c r="E71" s="41">
        <v>707.96</v>
      </c>
      <c r="F71" s="15">
        <f t="shared" si="5"/>
        <v>2.87</v>
      </c>
      <c r="G71" s="16"/>
      <c r="H71" s="15">
        <f t="shared" si="9"/>
        <v>76.363575898460923</v>
      </c>
      <c r="I71" s="15">
        <f t="shared" si="7"/>
        <v>26.607517734655371</v>
      </c>
      <c r="J71" s="15">
        <f t="shared" si="8"/>
        <v>1110.5977902445152</v>
      </c>
      <c r="K71" s="15"/>
    </row>
    <row r="72" spans="1:11" x14ac:dyDescent="0.25">
      <c r="A72" s="31">
        <f t="shared" si="4"/>
        <v>65</v>
      </c>
      <c r="B72" s="56" t="s">
        <v>588</v>
      </c>
      <c r="C72" s="15">
        <v>556</v>
      </c>
      <c r="D72" s="23">
        <v>23642.6865</v>
      </c>
      <c r="E72" s="41">
        <v>8014.4699999999993</v>
      </c>
      <c r="F72" s="15">
        <f t="shared" si="5"/>
        <v>2.95</v>
      </c>
      <c r="G72" s="16"/>
      <c r="H72" s="15">
        <f t="shared" si="9"/>
        <v>264.09453832860686</v>
      </c>
      <c r="I72" s="15">
        <f t="shared" si="7"/>
        <v>89.523572314781987</v>
      </c>
      <c r="J72" s="15">
        <f t="shared" si="8"/>
        <v>49775.106207018784</v>
      </c>
      <c r="K72" s="15"/>
    </row>
    <row r="73" spans="1:11" x14ac:dyDescent="0.25">
      <c r="A73" s="31">
        <f t="shared" si="4"/>
        <v>66</v>
      </c>
      <c r="B73" s="56" t="s">
        <v>631</v>
      </c>
      <c r="C73" s="15">
        <v>26.25</v>
      </c>
      <c r="D73" s="23">
        <v>3070.0390000000002</v>
      </c>
      <c r="E73" s="41">
        <v>1069.7</v>
      </c>
      <c r="F73" s="15">
        <f t="shared" si="5"/>
        <v>2.87</v>
      </c>
      <c r="G73" s="16"/>
      <c r="H73" s="15">
        <f t="shared" si="9"/>
        <v>93.86699063035951</v>
      </c>
      <c r="I73" s="15">
        <f t="shared" si="7"/>
        <v>32.706268512320385</v>
      </c>
      <c r="J73" s="15">
        <f t="shared" si="8"/>
        <v>858.53954844841007</v>
      </c>
      <c r="K73" s="15"/>
    </row>
    <row r="74" spans="1:11" x14ac:dyDescent="0.25">
      <c r="A74" s="31">
        <f t="shared" ref="A74:A204" si="10">A73+1</f>
        <v>67</v>
      </c>
      <c r="B74" s="56" t="s">
        <v>632</v>
      </c>
      <c r="C74" s="15">
        <v>26.25</v>
      </c>
      <c r="D74" s="23">
        <v>11034.660000000002</v>
      </c>
      <c r="E74" s="41">
        <v>14712.880000000003</v>
      </c>
      <c r="F74" s="15">
        <f t="shared" si="5"/>
        <v>0.75</v>
      </c>
      <c r="G74" s="16"/>
      <c r="H74" s="15">
        <f t="shared" si="9"/>
        <v>90.972495843524058</v>
      </c>
      <c r="I74" s="15">
        <f t="shared" si="7"/>
        <v>121.29666112469874</v>
      </c>
      <c r="J74" s="15">
        <f t="shared" si="8"/>
        <v>3184.0373545233419</v>
      </c>
      <c r="K74" s="15"/>
    </row>
    <row r="75" spans="1:11" x14ac:dyDescent="0.25">
      <c r="A75" s="31">
        <f t="shared" si="10"/>
        <v>68</v>
      </c>
      <c r="B75" s="56" t="s">
        <v>589</v>
      </c>
      <c r="C75" s="15">
        <v>26.25</v>
      </c>
      <c r="D75" s="23">
        <v>6239.1749999999984</v>
      </c>
      <c r="E75" s="41">
        <v>8318.8999999999978</v>
      </c>
      <c r="F75" s="15">
        <f t="shared" si="5"/>
        <v>0.75</v>
      </c>
      <c r="G75" s="16"/>
      <c r="H75" s="15">
        <f t="shared" si="9"/>
        <v>68.406003026050271</v>
      </c>
      <c r="I75" s="15">
        <f t="shared" si="7"/>
        <v>91.20800403473369</v>
      </c>
      <c r="J75" s="15">
        <f t="shared" si="8"/>
        <v>2394.2101059117595</v>
      </c>
      <c r="K75" s="15"/>
    </row>
    <row r="76" spans="1:11" x14ac:dyDescent="0.25">
      <c r="A76" s="31">
        <f t="shared" si="10"/>
        <v>69</v>
      </c>
      <c r="B76" s="56" t="s">
        <v>590</v>
      </c>
      <c r="C76" s="15">
        <v>26.25</v>
      </c>
      <c r="D76" s="23">
        <v>6485.0399999999981</v>
      </c>
      <c r="E76" s="41">
        <v>8646.7199999999975</v>
      </c>
      <c r="F76" s="15">
        <f t="shared" si="5"/>
        <v>0.75</v>
      </c>
      <c r="G76" s="16"/>
      <c r="H76" s="15">
        <f t="shared" si="9"/>
        <v>69.74080584564534</v>
      </c>
      <c r="I76" s="15">
        <f t="shared" si="7"/>
        <v>92.987741127527116</v>
      </c>
      <c r="J76" s="15">
        <f t="shared" si="8"/>
        <v>2440.928204597587</v>
      </c>
      <c r="K76" s="15"/>
    </row>
    <row r="77" spans="1:11" x14ac:dyDescent="0.25">
      <c r="A77" s="31">
        <f t="shared" si="10"/>
        <v>70</v>
      </c>
      <c r="B77" s="56" t="s">
        <v>570</v>
      </c>
      <c r="C77" s="15">
        <v>26.25</v>
      </c>
      <c r="D77" s="23">
        <v>4220638.18679995</v>
      </c>
      <c r="E77" s="41">
        <v>1470605.6399999824</v>
      </c>
      <c r="F77" s="15">
        <f t="shared" si="5"/>
        <v>2.87</v>
      </c>
      <c r="G77" s="16"/>
      <c r="H77" s="15">
        <f t="shared" si="9"/>
        <v>3480.4068147439111</v>
      </c>
      <c r="I77" s="15">
        <f t="shared" si="7"/>
        <v>1212.6853013044986</v>
      </c>
      <c r="J77" s="15">
        <f t="shared" si="8"/>
        <v>31832.989159243087</v>
      </c>
      <c r="K77" s="15"/>
    </row>
    <row r="78" spans="1:11" x14ac:dyDescent="0.25">
      <c r="A78" s="31">
        <f t="shared" si="10"/>
        <v>71</v>
      </c>
      <c r="B78" s="56" t="s">
        <v>571</v>
      </c>
      <c r="C78" s="15">
        <v>26.25</v>
      </c>
      <c r="D78" s="23">
        <v>851691.12629999849</v>
      </c>
      <c r="E78" s="41">
        <v>296756.48999999947</v>
      </c>
      <c r="F78" s="15">
        <f t="shared" si="5"/>
        <v>2.87</v>
      </c>
      <c r="G78" s="16"/>
      <c r="H78" s="15">
        <f t="shared" si="9"/>
        <v>1563.4428459272169</v>
      </c>
      <c r="I78" s="15">
        <f t="shared" si="7"/>
        <v>544.7536048526888</v>
      </c>
      <c r="J78" s="15">
        <f t="shared" si="8"/>
        <v>14299.782127383081</v>
      </c>
      <c r="K78" s="15"/>
    </row>
    <row r="79" spans="1:11" x14ac:dyDescent="0.25">
      <c r="A79" s="31">
        <f t="shared" si="10"/>
        <v>72</v>
      </c>
      <c r="B79" s="56" t="s">
        <v>591</v>
      </c>
      <c r="C79" s="15">
        <v>26.25</v>
      </c>
      <c r="D79" s="23">
        <v>1475.18</v>
      </c>
      <c r="E79" s="41">
        <v>514</v>
      </c>
      <c r="F79" s="15">
        <f t="shared" si="5"/>
        <v>2.87</v>
      </c>
      <c r="G79" s="16"/>
      <c r="H79" s="15">
        <f t="shared" si="9"/>
        <v>65.06740043985161</v>
      </c>
      <c r="I79" s="15">
        <f t="shared" si="7"/>
        <v>22.671568097509269</v>
      </c>
      <c r="J79" s="15">
        <f t="shared" si="8"/>
        <v>595.12866255961831</v>
      </c>
      <c r="K79" s="15"/>
    </row>
    <row r="80" spans="1:11" x14ac:dyDescent="0.25">
      <c r="A80" s="31">
        <f t="shared" si="10"/>
        <v>73</v>
      </c>
      <c r="B80" s="56" t="s">
        <v>572</v>
      </c>
      <c r="C80" s="15">
        <v>26.25</v>
      </c>
      <c r="D80" s="23">
        <v>12803889.069302324</v>
      </c>
      <c r="E80" s="41">
        <v>4461285.3900008099</v>
      </c>
      <c r="F80" s="15">
        <f t="shared" si="5"/>
        <v>2.87</v>
      </c>
      <c r="G80" s="16"/>
      <c r="H80" s="15">
        <f t="shared" si="9"/>
        <v>6061.943717067792</v>
      </c>
      <c r="I80" s="15">
        <f t="shared" si="7"/>
        <v>2112.1755111734465</v>
      </c>
      <c r="J80" s="15">
        <f t="shared" si="8"/>
        <v>55444.607168302973</v>
      </c>
      <c r="K80" s="15"/>
    </row>
    <row r="81" spans="1:11" x14ac:dyDescent="0.25">
      <c r="A81" s="31">
        <f t="shared" si="10"/>
        <v>74</v>
      </c>
      <c r="B81" s="56" t="s">
        <v>633</v>
      </c>
      <c r="C81" s="15">
        <v>26.25</v>
      </c>
      <c r="D81" s="23">
        <v>11137.781199999998</v>
      </c>
      <c r="E81" s="41">
        <v>3880.7599999999993</v>
      </c>
      <c r="F81" s="15">
        <f t="shared" si="5"/>
        <v>2.87</v>
      </c>
      <c r="G81" s="16"/>
      <c r="H81" s="15">
        <f t="shared" si="9"/>
        <v>178.78879171804925</v>
      </c>
      <c r="I81" s="15">
        <f t="shared" si="7"/>
        <v>62.29574624322273</v>
      </c>
      <c r="J81" s="15">
        <f t="shared" si="8"/>
        <v>1635.2633388845966</v>
      </c>
      <c r="K81" s="15"/>
    </row>
    <row r="82" spans="1:11" x14ac:dyDescent="0.25">
      <c r="A82" s="31">
        <f t="shared" si="10"/>
        <v>75</v>
      </c>
      <c r="B82" s="56" t="s">
        <v>634</v>
      </c>
      <c r="C82" s="15">
        <v>16.510000000000002</v>
      </c>
      <c r="D82" s="23">
        <v>1033.4850000000001</v>
      </c>
      <c r="E82" s="41">
        <v>1377.98</v>
      </c>
      <c r="F82" s="15">
        <f t="shared" si="5"/>
        <v>0.75000000000000011</v>
      </c>
      <c r="G82" s="16"/>
      <c r="H82" s="15">
        <f t="shared" si="9"/>
        <v>27.840864749500874</v>
      </c>
      <c r="I82" s="15">
        <f t="shared" si="7"/>
        <v>37.121152999334491</v>
      </c>
      <c r="J82" s="15">
        <f t="shared" si="8"/>
        <v>612.87023601901251</v>
      </c>
      <c r="K82" s="15"/>
    </row>
    <row r="83" spans="1:11" x14ac:dyDescent="0.25">
      <c r="A83" s="31">
        <f t="shared" si="10"/>
        <v>76</v>
      </c>
      <c r="B83" s="56" t="s">
        <v>593</v>
      </c>
      <c r="C83" s="15">
        <v>16.510000000000002</v>
      </c>
      <c r="D83" s="23">
        <v>384182.16060000134</v>
      </c>
      <c r="E83" s="41">
        <v>133861.38000000047</v>
      </c>
      <c r="F83" s="15">
        <f t="shared" si="5"/>
        <v>2.87</v>
      </c>
      <c r="G83" s="16"/>
      <c r="H83" s="15">
        <f t="shared" si="9"/>
        <v>1050.0489516789223</v>
      </c>
      <c r="I83" s="15">
        <f t="shared" si="7"/>
        <v>365.87071487070466</v>
      </c>
      <c r="J83" s="15">
        <f t="shared" si="8"/>
        <v>6040.5255025153347</v>
      </c>
      <c r="K83" s="15"/>
    </row>
    <row r="84" spans="1:11" x14ac:dyDescent="0.25">
      <c r="A84" s="31">
        <f t="shared" si="10"/>
        <v>77</v>
      </c>
      <c r="B84" s="56" t="s">
        <v>594</v>
      </c>
      <c r="C84" s="15">
        <v>16.510000000000002</v>
      </c>
      <c r="D84" s="23">
        <v>955.71</v>
      </c>
      <c r="E84" s="41">
        <v>333</v>
      </c>
      <c r="F84" s="15">
        <f t="shared" si="5"/>
        <v>2.87</v>
      </c>
      <c r="G84" s="16"/>
      <c r="H84" s="15">
        <f t="shared" si="9"/>
        <v>52.372585385867673</v>
      </c>
      <c r="I84" s="15">
        <f t="shared" si="7"/>
        <v>18.248287590894659</v>
      </c>
      <c r="J84" s="15">
        <f t="shared" si="8"/>
        <v>301.27922812567084</v>
      </c>
      <c r="K84" s="15"/>
    </row>
    <row r="85" spans="1:11" x14ac:dyDescent="0.25">
      <c r="A85" s="31">
        <f t="shared" si="10"/>
        <v>78</v>
      </c>
      <c r="B85" s="56" t="s">
        <v>573</v>
      </c>
      <c r="C85" s="15">
        <v>16.510000000000002</v>
      </c>
      <c r="D85" s="23">
        <v>652503.54049999651</v>
      </c>
      <c r="E85" s="41">
        <v>227353.14999999877</v>
      </c>
      <c r="F85" s="15">
        <f t="shared" si="5"/>
        <v>2.87</v>
      </c>
      <c r="G85" s="16"/>
      <c r="H85" s="15">
        <f t="shared" si="9"/>
        <v>1368.4608731107332</v>
      </c>
      <c r="I85" s="15">
        <f t="shared" si="7"/>
        <v>476.81563523022061</v>
      </c>
      <c r="J85" s="15">
        <f t="shared" si="8"/>
        <v>7872.2261376509432</v>
      </c>
      <c r="K85" s="15"/>
    </row>
    <row r="86" spans="1:11" x14ac:dyDescent="0.25">
      <c r="A86" s="31">
        <f t="shared" si="10"/>
        <v>79</v>
      </c>
      <c r="B86" s="56" t="s">
        <v>617</v>
      </c>
      <c r="C86" s="15">
        <v>66.37</v>
      </c>
      <c r="D86" s="23">
        <v>169.1</v>
      </c>
      <c r="E86" s="41">
        <v>190</v>
      </c>
      <c r="F86" s="15">
        <f t="shared" si="5"/>
        <v>0.89</v>
      </c>
      <c r="G86" s="16"/>
      <c r="H86" s="15">
        <f t="shared" si="9"/>
        <v>12.267803389360298</v>
      </c>
      <c r="I86" s="15">
        <f t="shared" si="7"/>
        <v>13.784048752090222</v>
      </c>
      <c r="J86" s="15">
        <f t="shared" si="8"/>
        <v>914.84731567622805</v>
      </c>
      <c r="K86" s="15"/>
    </row>
    <row r="87" spans="1:11" x14ac:dyDescent="0.25">
      <c r="A87" s="31">
        <f t="shared" si="10"/>
        <v>80</v>
      </c>
      <c r="B87" s="56" t="s">
        <v>556</v>
      </c>
      <c r="C87" s="15">
        <v>105.53</v>
      </c>
      <c r="D87" s="23">
        <v>39588.389999999992</v>
      </c>
      <c r="E87" s="41">
        <v>12979.799999999997</v>
      </c>
      <c r="F87" s="15">
        <f t="shared" si="5"/>
        <v>3.05</v>
      </c>
      <c r="G87" s="16"/>
      <c r="H87" s="15">
        <f t="shared" si="9"/>
        <v>347.48322189711547</v>
      </c>
      <c r="I87" s="15">
        <f t="shared" si="7"/>
        <v>113.92892521216901</v>
      </c>
      <c r="J87" s="15">
        <f t="shared" si="8"/>
        <v>12022.919477640195</v>
      </c>
      <c r="K87" s="15"/>
    </row>
    <row r="88" spans="1:11" x14ac:dyDescent="0.25">
      <c r="A88" s="31">
        <f t="shared" si="10"/>
        <v>81</v>
      </c>
      <c r="B88" s="56" t="s">
        <v>557</v>
      </c>
      <c r="C88" s="15">
        <v>105.53</v>
      </c>
      <c r="D88" s="23">
        <v>42896.175999999999</v>
      </c>
      <c r="E88" s="41">
        <v>14064.32</v>
      </c>
      <c r="F88" s="15">
        <f t="shared" si="5"/>
        <v>3.05</v>
      </c>
      <c r="G88" s="16"/>
      <c r="H88" s="15">
        <f t="shared" si="9"/>
        <v>361.70891169557876</v>
      </c>
      <c r="I88" s="15">
        <f t="shared" si="7"/>
        <v>118.5930858018291</v>
      </c>
      <c r="J88" s="15">
        <f t="shared" si="8"/>
        <v>12515.128344667026</v>
      </c>
      <c r="K88" s="15"/>
    </row>
    <row r="89" spans="1:11" x14ac:dyDescent="0.25">
      <c r="A89" s="31">
        <f t="shared" si="10"/>
        <v>82</v>
      </c>
      <c r="B89" s="56" t="s">
        <v>558</v>
      </c>
      <c r="C89" s="15">
        <v>105.53</v>
      </c>
      <c r="D89" s="23">
        <v>427</v>
      </c>
      <c r="E89" s="41">
        <v>140</v>
      </c>
      <c r="F89" s="15">
        <f t="shared" si="5"/>
        <v>3.05</v>
      </c>
      <c r="G89" s="16"/>
      <c r="H89" s="15">
        <f t="shared" si="9"/>
        <v>36.088086676907658</v>
      </c>
      <c r="I89" s="15">
        <f t="shared" si="7"/>
        <v>11.832159566199232</v>
      </c>
      <c r="J89" s="15">
        <f t="shared" si="8"/>
        <v>1248.6477990210051</v>
      </c>
      <c r="K89" s="15"/>
    </row>
    <row r="90" spans="1:11" x14ac:dyDescent="0.25">
      <c r="A90" s="31">
        <f t="shared" si="10"/>
        <v>83</v>
      </c>
      <c r="B90" s="56" t="s">
        <v>635</v>
      </c>
      <c r="C90" s="15">
        <v>159</v>
      </c>
      <c r="D90" s="23">
        <v>1512.8</v>
      </c>
      <c r="E90" s="41">
        <v>496</v>
      </c>
      <c r="F90" s="15">
        <f t="shared" si="5"/>
        <v>3.05</v>
      </c>
      <c r="G90" s="16"/>
      <c r="H90" s="15">
        <f t="shared" si="9"/>
        <v>67.926725226526258</v>
      </c>
      <c r="I90" s="15">
        <f t="shared" si="7"/>
        <v>22.271057451320086</v>
      </c>
      <c r="J90" s="15">
        <f t="shared" si="8"/>
        <v>3541.0981347598936</v>
      </c>
      <c r="K90" s="15"/>
    </row>
    <row r="91" spans="1:11" x14ac:dyDescent="0.25">
      <c r="A91" s="31">
        <f t="shared" si="10"/>
        <v>84</v>
      </c>
      <c r="B91" s="56" t="s">
        <v>636</v>
      </c>
      <c r="C91" s="15">
        <v>159</v>
      </c>
      <c r="D91" s="23">
        <v>567.29999999999995</v>
      </c>
      <c r="E91" s="41">
        <v>186</v>
      </c>
      <c r="F91" s="15">
        <f t="shared" si="5"/>
        <v>3.05</v>
      </c>
      <c r="G91" s="16"/>
      <c r="H91" s="15">
        <f t="shared" si="9"/>
        <v>41.596454175806855</v>
      </c>
      <c r="I91" s="15">
        <f t="shared" si="7"/>
        <v>13.638181696985855</v>
      </c>
      <c r="J91" s="15">
        <f t="shared" si="8"/>
        <v>2168.4708898207509</v>
      </c>
      <c r="K91" s="15"/>
    </row>
    <row r="92" spans="1:11" x14ac:dyDescent="0.25">
      <c r="A92" s="31">
        <f t="shared" si="10"/>
        <v>85</v>
      </c>
      <c r="B92" s="56" t="s">
        <v>637</v>
      </c>
      <c r="C92" s="15">
        <v>159</v>
      </c>
      <c r="D92" s="23">
        <v>16724.034499999998</v>
      </c>
      <c r="E92" s="41">
        <v>5483.29</v>
      </c>
      <c r="F92" s="15">
        <f t="shared" si="5"/>
        <v>3.05</v>
      </c>
      <c r="G92" s="16"/>
      <c r="H92" s="15">
        <f t="shared" si="9"/>
        <v>225.85018314139128</v>
      </c>
      <c r="I92" s="15">
        <f t="shared" si="7"/>
        <v>74.049240374226656</v>
      </c>
      <c r="J92" s="15">
        <f t="shared" si="8"/>
        <v>11773.829219502039</v>
      </c>
      <c r="K92" s="15"/>
    </row>
    <row r="93" spans="1:11" x14ac:dyDescent="0.25">
      <c r="A93" s="31">
        <f t="shared" si="10"/>
        <v>86</v>
      </c>
      <c r="B93" s="56" t="s">
        <v>623</v>
      </c>
      <c r="C93" s="15">
        <v>159</v>
      </c>
      <c r="D93" s="23">
        <v>340632.93650000024</v>
      </c>
      <c r="E93" s="41">
        <v>111682.93000000008</v>
      </c>
      <c r="F93" s="15">
        <f t="shared" si="5"/>
        <v>3.05</v>
      </c>
      <c r="G93" s="16"/>
      <c r="H93" s="15">
        <f t="shared" si="9"/>
        <v>1019.279380898584</v>
      </c>
      <c r="I93" s="15">
        <f t="shared" si="7"/>
        <v>334.18996095035544</v>
      </c>
      <c r="J93" s="15">
        <f t="shared" si="8"/>
        <v>53136.203791106513</v>
      </c>
      <c r="K93" s="15"/>
    </row>
    <row r="94" spans="1:11" x14ac:dyDescent="0.25">
      <c r="A94" s="31">
        <f t="shared" si="10"/>
        <v>87</v>
      </c>
      <c r="B94" s="56" t="s">
        <v>559</v>
      </c>
      <c r="C94" s="15">
        <v>66.37</v>
      </c>
      <c r="D94" s="23">
        <v>6145.8912</v>
      </c>
      <c r="E94" s="41">
        <v>2845.3199999999997</v>
      </c>
      <c r="F94" s="15">
        <f t="shared" si="5"/>
        <v>2.16</v>
      </c>
      <c r="G94" s="16"/>
      <c r="H94" s="15">
        <f t="shared" si="9"/>
        <v>115.21772863583104</v>
      </c>
      <c r="I94" s="15">
        <f t="shared" si="7"/>
        <v>53.341541035106957</v>
      </c>
      <c r="J94" s="15">
        <f t="shared" si="8"/>
        <v>3540.2780785000491</v>
      </c>
      <c r="K94" s="15"/>
    </row>
    <row r="95" spans="1:11" x14ac:dyDescent="0.25">
      <c r="A95" s="31">
        <f t="shared" si="10"/>
        <v>88</v>
      </c>
      <c r="B95" s="56" t="s">
        <v>560</v>
      </c>
      <c r="C95" s="15">
        <v>66.37</v>
      </c>
      <c r="D95" s="23">
        <v>7218.72</v>
      </c>
      <c r="E95" s="41">
        <v>3342</v>
      </c>
      <c r="F95" s="15">
        <f t="shared" si="5"/>
        <v>2.16</v>
      </c>
      <c r="G95" s="16"/>
      <c r="H95" s="15">
        <f t="shared" si="9"/>
        <v>124.86967285934564</v>
      </c>
      <c r="I95" s="15">
        <f t="shared" si="7"/>
        <v>57.810033731178535</v>
      </c>
      <c r="J95" s="15">
        <f t="shared" si="8"/>
        <v>3836.8519387383199</v>
      </c>
      <c r="K95" s="15"/>
    </row>
    <row r="96" spans="1:11" x14ac:dyDescent="0.25">
      <c r="A96" s="31">
        <f t="shared" si="10"/>
        <v>89</v>
      </c>
      <c r="B96" s="56" t="s">
        <v>562</v>
      </c>
      <c r="C96" s="15">
        <v>66.37</v>
      </c>
      <c r="D96" s="23">
        <v>444.96000000000004</v>
      </c>
      <c r="E96" s="41">
        <v>206</v>
      </c>
      <c r="F96" s="15">
        <f t="shared" si="5"/>
        <v>2.16</v>
      </c>
      <c r="G96" s="16"/>
      <c r="H96" s="15">
        <f t="shared" si="9"/>
        <v>31.001832203919822</v>
      </c>
      <c r="I96" s="15">
        <f t="shared" si="7"/>
        <v>14.352700094407323</v>
      </c>
      <c r="J96" s="15">
        <f t="shared" si="8"/>
        <v>952.58870526581416</v>
      </c>
      <c r="K96" s="15"/>
    </row>
    <row r="97" spans="1:11" x14ac:dyDescent="0.25">
      <c r="A97" s="31">
        <f t="shared" si="10"/>
        <v>90</v>
      </c>
      <c r="B97" s="56" t="s">
        <v>582</v>
      </c>
      <c r="C97" s="15">
        <v>167.8</v>
      </c>
      <c r="D97" s="23">
        <v>1942.3947000000001</v>
      </c>
      <c r="E97" s="41">
        <v>448.59000000000003</v>
      </c>
      <c r="F97" s="15">
        <f t="shared" si="5"/>
        <v>4.33</v>
      </c>
      <c r="G97" s="16"/>
      <c r="H97" s="15">
        <f t="shared" si="9"/>
        <v>91.70915467389284</v>
      </c>
      <c r="I97" s="15">
        <f t="shared" si="7"/>
        <v>21.179943342700426</v>
      </c>
      <c r="J97" s="15">
        <f t="shared" si="8"/>
        <v>3553.9944929051317</v>
      </c>
      <c r="K97" s="15"/>
    </row>
    <row r="98" spans="1:11" x14ac:dyDescent="0.25">
      <c r="A98" s="31">
        <f t="shared" si="10"/>
        <v>91</v>
      </c>
      <c r="B98" s="56" t="s">
        <v>563</v>
      </c>
      <c r="C98" s="15">
        <v>336</v>
      </c>
      <c r="D98" s="23">
        <v>4760.2288000000008</v>
      </c>
      <c r="E98" s="41">
        <v>1099.3600000000001</v>
      </c>
      <c r="F98" s="15">
        <f t="shared" si="5"/>
        <v>4.33</v>
      </c>
      <c r="G98" s="16"/>
      <c r="H98" s="15">
        <f t="shared" si="9"/>
        <v>143.56806993200126</v>
      </c>
      <c r="I98" s="15">
        <f t="shared" si="7"/>
        <v>33.156598136720845</v>
      </c>
      <c r="J98" s="15">
        <f t="shared" si="8"/>
        <v>11140.616973938204</v>
      </c>
      <c r="K98" s="15"/>
    </row>
    <row r="99" spans="1:11" x14ac:dyDescent="0.25">
      <c r="A99" s="31">
        <f t="shared" si="10"/>
        <v>92</v>
      </c>
      <c r="B99" s="56" t="s">
        <v>569</v>
      </c>
      <c r="C99" s="15">
        <v>211.59</v>
      </c>
      <c r="D99" s="23">
        <v>176413.24969999987</v>
      </c>
      <c r="E99" s="41">
        <v>40742.089999999967</v>
      </c>
      <c r="F99" s="15">
        <f t="shared" si="5"/>
        <v>4.33</v>
      </c>
      <c r="G99" s="16"/>
      <c r="H99" s="15">
        <f t="shared" si="9"/>
        <v>873.996207772665</v>
      </c>
      <c r="I99" s="15">
        <f t="shared" si="7"/>
        <v>201.84669925465704</v>
      </c>
      <c r="J99" s="15">
        <f t="shared" si="8"/>
        <v>42708.743095292884</v>
      </c>
      <c r="K99" s="15"/>
    </row>
    <row r="100" spans="1:11" x14ac:dyDescent="0.25">
      <c r="A100" s="31">
        <f t="shared" si="10"/>
        <v>93</v>
      </c>
      <c r="B100" s="56" t="s">
        <v>584</v>
      </c>
      <c r="C100" s="15">
        <v>211.59</v>
      </c>
      <c r="D100" s="23">
        <v>58859.768399999994</v>
      </c>
      <c r="E100" s="41">
        <v>13593.479999999998</v>
      </c>
      <c r="F100" s="15">
        <f t="shared" si="5"/>
        <v>4.33</v>
      </c>
      <c r="G100" s="16"/>
      <c r="H100" s="15">
        <f t="shared" si="9"/>
        <v>504.83937759647864</v>
      </c>
      <c r="I100" s="15">
        <f t="shared" si="7"/>
        <v>116.59108027632301</v>
      </c>
      <c r="J100" s="15">
        <f t="shared" si="8"/>
        <v>24669.506675667188</v>
      </c>
      <c r="K100" s="15"/>
    </row>
    <row r="101" spans="1:11" x14ac:dyDescent="0.25">
      <c r="A101" s="31">
        <f t="shared" si="10"/>
        <v>94</v>
      </c>
      <c r="B101" s="56" t="s">
        <v>585</v>
      </c>
      <c r="C101" s="15">
        <v>211.59</v>
      </c>
      <c r="D101" s="23">
        <v>6698.51</v>
      </c>
      <c r="E101" s="41">
        <v>1547</v>
      </c>
      <c r="F101" s="15">
        <f t="shared" si="5"/>
        <v>4.33</v>
      </c>
      <c r="G101" s="16"/>
      <c r="H101" s="15">
        <f t="shared" si="9"/>
        <v>170.30721740431321</v>
      </c>
      <c r="I101" s="15">
        <f t="shared" si="7"/>
        <v>39.331920878594275</v>
      </c>
      <c r="J101" s="15">
        <f t="shared" si="8"/>
        <v>8322.2411387017619</v>
      </c>
      <c r="K101" s="15"/>
    </row>
    <row r="102" spans="1:11" x14ac:dyDescent="0.25">
      <c r="A102" s="31">
        <f t="shared" si="10"/>
        <v>95</v>
      </c>
      <c r="B102" s="56" t="s">
        <v>588</v>
      </c>
      <c r="C102" s="15">
        <v>556</v>
      </c>
      <c r="D102" s="23">
        <v>3521401.4811999989</v>
      </c>
      <c r="E102" s="41">
        <v>309437.73999999987</v>
      </c>
      <c r="F102" s="15">
        <f t="shared" si="5"/>
        <v>11.38</v>
      </c>
      <c r="G102" s="16"/>
      <c r="H102" s="15">
        <f t="shared" si="9"/>
        <v>6330.3671975688731</v>
      </c>
      <c r="I102" s="15">
        <f t="shared" si="7"/>
        <v>556.27128273891674</v>
      </c>
      <c r="J102" s="15">
        <f t="shared" si="8"/>
        <v>309286.83320283773</v>
      </c>
      <c r="K102" s="15"/>
    </row>
    <row r="103" spans="1:11" x14ac:dyDescent="0.25">
      <c r="A103" s="31">
        <f t="shared" si="10"/>
        <v>96</v>
      </c>
      <c r="B103" s="56" t="s">
        <v>617</v>
      </c>
      <c r="C103" s="15">
        <v>66.37</v>
      </c>
      <c r="D103" s="23">
        <v>38933.397100000017</v>
      </c>
      <c r="E103" s="41">
        <v>43745.390000000014</v>
      </c>
      <c r="F103" s="15">
        <f t="shared" si="5"/>
        <v>0.89000000000000012</v>
      </c>
      <c r="G103" s="16"/>
      <c r="H103" s="15">
        <f t="shared" si="9"/>
        <v>186.14704783853011</v>
      </c>
      <c r="I103" s="15">
        <f t="shared" si="7"/>
        <v>209.15398633542708</v>
      </c>
      <c r="J103" s="15">
        <f t="shared" si="8"/>
        <v>13881.550073082297</v>
      </c>
      <c r="K103" s="15"/>
    </row>
    <row r="104" spans="1:11" x14ac:dyDescent="0.25">
      <c r="A104" s="31">
        <f t="shared" si="10"/>
        <v>97</v>
      </c>
      <c r="B104" s="56" t="s">
        <v>618</v>
      </c>
      <c r="C104" s="15">
        <v>66.37</v>
      </c>
      <c r="D104" s="23">
        <v>3717.6546000000003</v>
      </c>
      <c r="E104" s="41">
        <v>4177.1400000000003</v>
      </c>
      <c r="F104" s="15">
        <f t="shared" si="5"/>
        <v>0.89</v>
      </c>
      <c r="G104" s="16"/>
      <c r="H104" s="15">
        <f t="shared" si="9"/>
        <v>57.521409874932658</v>
      </c>
      <c r="I104" s="15">
        <f t="shared" si="7"/>
        <v>64.630797612283885</v>
      </c>
      <c r="J104" s="15">
        <f t="shared" si="8"/>
        <v>4289.5460375272814</v>
      </c>
      <c r="K104" s="15"/>
    </row>
    <row r="105" spans="1:11" x14ac:dyDescent="0.25">
      <c r="A105" s="31">
        <f t="shared" si="10"/>
        <v>98</v>
      </c>
      <c r="B105" s="56" t="s">
        <v>575</v>
      </c>
      <c r="C105" s="15">
        <v>66.37</v>
      </c>
      <c r="D105" s="23">
        <v>193.3614</v>
      </c>
      <c r="E105" s="41">
        <v>217.26</v>
      </c>
      <c r="F105" s="15">
        <f t="shared" si="5"/>
        <v>0.89</v>
      </c>
      <c r="G105" s="16"/>
      <c r="H105" s="15">
        <f t="shared" si="9"/>
        <v>13.118370554302848</v>
      </c>
      <c r="I105" s="15">
        <f t="shared" si="7"/>
        <v>14.739742195845896</v>
      </c>
      <c r="J105" s="15">
        <f t="shared" si="8"/>
        <v>978.2766895382922</v>
      </c>
      <c r="K105" s="15"/>
    </row>
    <row r="106" spans="1:11" x14ac:dyDescent="0.25">
      <c r="A106" s="31">
        <f t="shared" si="10"/>
        <v>99</v>
      </c>
      <c r="B106" s="56" t="s">
        <v>619</v>
      </c>
      <c r="C106" s="15">
        <v>66.37</v>
      </c>
      <c r="D106" s="23">
        <v>278.57</v>
      </c>
      <c r="E106" s="41">
        <v>313</v>
      </c>
      <c r="F106" s="15">
        <f t="shared" si="5"/>
        <v>0.89</v>
      </c>
      <c r="G106" s="16"/>
      <c r="H106" s="15">
        <f t="shared" si="9"/>
        <v>15.745707351529177</v>
      </c>
      <c r="I106" s="15">
        <f t="shared" si="7"/>
        <v>17.691806012954132</v>
      </c>
      <c r="J106" s="15">
        <f t="shared" si="8"/>
        <v>1174.2051650797657</v>
      </c>
      <c r="K106" s="15"/>
    </row>
    <row r="107" spans="1:11" x14ac:dyDescent="0.25">
      <c r="A107" s="31">
        <f t="shared" si="10"/>
        <v>100</v>
      </c>
      <c r="B107" s="56" t="s">
        <v>638</v>
      </c>
      <c r="C107" s="15">
        <v>66.37</v>
      </c>
      <c r="D107" s="23">
        <v>82.43180000000001</v>
      </c>
      <c r="E107" s="41">
        <v>92.62</v>
      </c>
      <c r="F107" s="15">
        <f t="shared" si="5"/>
        <v>0.89</v>
      </c>
      <c r="G107" s="16"/>
      <c r="H107" s="15">
        <f t="shared" si="9"/>
        <v>8.5652963754910427</v>
      </c>
      <c r="I107" s="15">
        <f t="shared" si="7"/>
        <v>9.6239285117876889</v>
      </c>
      <c r="J107" s="15">
        <f t="shared" si="8"/>
        <v>638.74013532734898</v>
      </c>
      <c r="K107" s="15"/>
    </row>
    <row r="108" spans="1:11" x14ac:dyDescent="0.25">
      <c r="A108" s="31">
        <f t="shared" si="10"/>
        <v>101</v>
      </c>
      <c r="B108" s="56" t="s">
        <v>621</v>
      </c>
      <c r="C108" s="15">
        <v>41.74</v>
      </c>
      <c r="D108" s="23">
        <v>3788.2852000000003</v>
      </c>
      <c r="E108" s="41">
        <v>1319.96</v>
      </c>
      <c r="F108" s="15">
        <f t="shared" si="5"/>
        <v>2.87</v>
      </c>
      <c r="G108" s="16"/>
      <c r="H108" s="15">
        <f t="shared" si="9"/>
        <v>104.27069830014567</v>
      </c>
      <c r="I108" s="15">
        <f t="shared" si="7"/>
        <v>36.331253763116955</v>
      </c>
      <c r="J108" s="15">
        <f t="shared" si="8"/>
        <v>1516.4665320725019</v>
      </c>
      <c r="K108" s="15"/>
    </row>
    <row r="109" spans="1:11" x14ac:dyDescent="0.25">
      <c r="A109" s="31">
        <f t="shared" si="10"/>
        <v>102</v>
      </c>
      <c r="B109" s="56" t="s">
        <v>576</v>
      </c>
      <c r="C109" s="15">
        <v>83.69</v>
      </c>
      <c r="D109" s="23">
        <v>763.66439999999989</v>
      </c>
      <c r="E109" s="41">
        <v>553.38</v>
      </c>
      <c r="F109" s="15">
        <f t="shared" si="5"/>
        <v>1.38</v>
      </c>
      <c r="G109" s="16"/>
      <c r="H109" s="15">
        <f t="shared" si="9"/>
        <v>32.463161768379862</v>
      </c>
      <c r="I109" s="15">
        <f t="shared" si="7"/>
        <v>23.524030266941931</v>
      </c>
      <c r="J109" s="15">
        <f t="shared" si="8"/>
        <v>1968.7260930403702</v>
      </c>
      <c r="K109" s="15"/>
    </row>
    <row r="110" spans="1:11" x14ac:dyDescent="0.25">
      <c r="A110" s="31">
        <f t="shared" si="10"/>
        <v>103</v>
      </c>
      <c r="B110" s="56" t="s">
        <v>639</v>
      </c>
      <c r="C110" s="15">
        <v>83.69</v>
      </c>
      <c r="D110" s="23">
        <v>151.79999999999998</v>
      </c>
      <c r="E110" s="41">
        <v>110</v>
      </c>
      <c r="F110" s="15">
        <f t="shared" si="5"/>
        <v>1.38</v>
      </c>
      <c r="G110" s="16"/>
      <c r="H110" s="15">
        <f t="shared" si="9"/>
        <v>14.47356210474809</v>
      </c>
      <c r="I110" s="15">
        <f t="shared" si="7"/>
        <v>10.488088481701515</v>
      </c>
      <c r="J110" s="15">
        <f t="shared" si="8"/>
        <v>877.74812503359976</v>
      </c>
      <c r="K110" s="15"/>
    </row>
    <row r="111" spans="1:11" x14ac:dyDescent="0.25">
      <c r="A111" s="31">
        <f t="shared" si="10"/>
        <v>104</v>
      </c>
      <c r="B111" s="56" t="s">
        <v>596</v>
      </c>
      <c r="C111" s="15">
        <v>105.53</v>
      </c>
      <c r="D111" s="23">
        <v>10668.434999999996</v>
      </c>
      <c r="E111" s="41">
        <v>7730.7499999999982</v>
      </c>
      <c r="F111" s="15">
        <f t="shared" si="5"/>
        <v>1.38</v>
      </c>
      <c r="G111" s="16"/>
      <c r="H111" s="15">
        <f t="shared" si="9"/>
        <v>121.33606347661025</v>
      </c>
      <c r="I111" s="15">
        <f t="shared" si="7"/>
        <v>87.92468367870309</v>
      </c>
      <c r="J111" s="15">
        <f t="shared" si="8"/>
        <v>9278.6918686135377</v>
      </c>
      <c r="K111" s="15"/>
    </row>
    <row r="112" spans="1:11" x14ac:dyDescent="0.25">
      <c r="A112" s="31">
        <f t="shared" si="10"/>
        <v>105</v>
      </c>
      <c r="B112" s="56" t="s">
        <v>556</v>
      </c>
      <c r="C112" s="15">
        <v>105.53</v>
      </c>
      <c r="D112" s="23">
        <v>13775860.893723363</v>
      </c>
      <c r="E112" s="41">
        <v>9982507.8940024376</v>
      </c>
      <c r="F112" s="15">
        <f t="shared" ref="F112:F183" si="11">D112/E112</f>
        <v>1.38</v>
      </c>
      <c r="G112" s="16"/>
      <c r="H112" s="15">
        <f t="shared" ref="H112:H183" si="12">F112*E112^0.5</f>
        <v>4360.1247726800484</v>
      </c>
      <c r="I112" s="15">
        <f t="shared" ref="I112:I183" si="13">E112^0.5</f>
        <v>3159.5107048406148</v>
      </c>
      <c r="J112" s="15">
        <f t="shared" ref="J112:J183" si="14">C112*E112^0.5</f>
        <v>333423.16468183009</v>
      </c>
      <c r="K112" s="15"/>
    </row>
    <row r="113" spans="1:11" x14ac:dyDescent="0.25">
      <c r="A113" s="31">
        <f t="shared" si="10"/>
        <v>106</v>
      </c>
      <c r="B113" s="56" t="s">
        <v>557</v>
      </c>
      <c r="C113" s="15">
        <v>105.53</v>
      </c>
      <c r="D113" s="23">
        <v>1211373.8945999935</v>
      </c>
      <c r="E113" s="41">
        <v>877807.16999999539</v>
      </c>
      <c r="F113" s="15">
        <f t="shared" si="11"/>
        <v>1.38</v>
      </c>
      <c r="G113" s="16"/>
      <c r="H113" s="15">
        <f t="shared" si="12"/>
        <v>1292.9408240704565</v>
      </c>
      <c r="I113" s="15">
        <f t="shared" si="13"/>
        <v>936.9136406307656</v>
      </c>
      <c r="J113" s="15">
        <f t="shared" si="14"/>
        <v>98872.496495764688</v>
      </c>
      <c r="K113" s="15"/>
    </row>
    <row r="114" spans="1:11" x14ac:dyDescent="0.25">
      <c r="A114" s="31">
        <f t="shared" si="10"/>
        <v>107</v>
      </c>
      <c r="B114" s="56" t="s">
        <v>558</v>
      </c>
      <c r="C114" s="15">
        <v>105.53</v>
      </c>
      <c r="D114" s="23">
        <v>1007252.8229999904</v>
      </c>
      <c r="E114" s="41">
        <v>729893.34999999311</v>
      </c>
      <c r="F114" s="15">
        <f t="shared" si="11"/>
        <v>1.38</v>
      </c>
      <c r="G114" s="16"/>
      <c r="H114" s="15">
        <f t="shared" si="12"/>
        <v>1178.9863848832126</v>
      </c>
      <c r="I114" s="15">
        <f t="shared" si="13"/>
        <v>854.337960060299</v>
      </c>
      <c r="J114" s="15">
        <f t="shared" si="14"/>
        <v>90158.28492516336</v>
      </c>
      <c r="K114" s="15"/>
    </row>
    <row r="115" spans="1:11" x14ac:dyDescent="0.25">
      <c r="A115" s="31">
        <f t="shared" si="10"/>
        <v>108</v>
      </c>
      <c r="B115" s="56" t="s">
        <v>578</v>
      </c>
      <c r="C115" s="15">
        <v>105.53</v>
      </c>
      <c r="D115" s="23">
        <v>172688.28300000026</v>
      </c>
      <c r="E115" s="41">
        <v>60592.380000000092</v>
      </c>
      <c r="F115" s="15">
        <f t="shared" si="11"/>
        <v>2.85</v>
      </c>
      <c r="G115" s="16"/>
      <c r="H115" s="15">
        <f t="shared" si="12"/>
        <v>701.54230560244957</v>
      </c>
      <c r="I115" s="15">
        <f t="shared" si="13"/>
        <v>246.15519494822792</v>
      </c>
      <c r="J115" s="15">
        <f t="shared" si="14"/>
        <v>25976.757722886494</v>
      </c>
      <c r="K115" s="15"/>
    </row>
    <row r="116" spans="1:11" x14ac:dyDescent="0.25">
      <c r="A116" s="31">
        <f t="shared" si="10"/>
        <v>109</v>
      </c>
      <c r="B116" s="56" t="s">
        <v>622</v>
      </c>
      <c r="C116" s="15">
        <v>105.53</v>
      </c>
      <c r="D116" s="23">
        <v>89418.09450000005</v>
      </c>
      <c r="E116" s="41">
        <v>31374.770000000015</v>
      </c>
      <c r="F116" s="15">
        <f t="shared" si="11"/>
        <v>2.85</v>
      </c>
      <c r="G116" s="16"/>
      <c r="H116" s="15">
        <f t="shared" si="12"/>
        <v>504.81835280128246</v>
      </c>
      <c r="I116" s="15">
        <f t="shared" si="13"/>
        <v>177.12924659694121</v>
      </c>
      <c r="J116" s="15">
        <f t="shared" si="14"/>
        <v>18692.449393375206</v>
      </c>
      <c r="K116" s="15"/>
    </row>
    <row r="117" spans="1:11" x14ac:dyDescent="0.25">
      <c r="A117" s="31">
        <f t="shared" si="10"/>
        <v>110</v>
      </c>
      <c r="B117" s="56" t="s">
        <v>640</v>
      </c>
      <c r="C117" s="15">
        <v>10.382999999999999</v>
      </c>
      <c r="D117" s="23">
        <v>293.94</v>
      </c>
      <c r="E117" s="41">
        <v>213</v>
      </c>
      <c r="F117" s="15">
        <f t="shared" si="11"/>
        <v>1.38</v>
      </c>
      <c r="G117" s="16"/>
      <c r="H117" s="15">
        <f t="shared" si="12"/>
        <v>20.140436936670461</v>
      </c>
      <c r="I117" s="15">
        <f t="shared" si="13"/>
        <v>14.594519519326424</v>
      </c>
      <c r="J117" s="15">
        <f t="shared" si="14"/>
        <v>151.53489616916625</v>
      </c>
      <c r="K117" s="15"/>
    </row>
    <row r="118" spans="1:11" x14ac:dyDescent="0.25">
      <c r="A118" s="31">
        <f t="shared" si="10"/>
        <v>111</v>
      </c>
      <c r="B118" s="56" t="s">
        <v>636</v>
      </c>
      <c r="C118" s="15">
        <v>159</v>
      </c>
      <c r="D118" s="23">
        <v>3181.2312000000002</v>
      </c>
      <c r="E118" s="41">
        <v>2305.2400000000002</v>
      </c>
      <c r="F118" s="15">
        <f t="shared" si="11"/>
        <v>1.38</v>
      </c>
      <c r="G118" s="16"/>
      <c r="H118" s="15">
        <f t="shared" si="12"/>
        <v>66.257822602316182</v>
      </c>
      <c r="I118" s="15">
        <f t="shared" si="13"/>
        <v>48.012914929214624</v>
      </c>
      <c r="J118" s="15">
        <f t="shared" si="14"/>
        <v>7634.0534737451253</v>
      </c>
      <c r="K118" s="15"/>
    </row>
    <row r="119" spans="1:11" x14ac:dyDescent="0.25">
      <c r="A119" s="31">
        <f t="shared" si="10"/>
        <v>112</v>
      </c>
      <c r="B119" s="56" t="s">
        <v>637</v>
      </c>
      <c r="C119" s="15">
        <v>159</v>
      </c>
      <c r="D119" s="23">
        <v>7699.2959999999994</v>
      </c>
      <c r="E119" s="41">
        <v>5579.2</v>
      </c>
      <c r="F119" s="15">
        <f t="shared" si="11"/>
        <v>1.38</v>
      </c>
      <c r="G119" s="16"/>
      <c r="H119" s="15">
        <f t="shared" si="12"/>
        <v>103.07777878864094</v>
      </c>
      <c r="I119" s="15">
        <f t="shared" si="13"/>
        <v>74.694042600464456</v>
      </c>
      <c r="J119" s="15">
        <f t="shared" si="14"/>
        <v>11876.352773473849</v>
      </c>
      <c r="K119" s="15"/>
    </row>
    <row r="120" spans="1:11" x14ac:dyDescent="0.25">
      <c r="A120" s="31">
        <f t="shared" si="10"/>
        <v>113</v>
      </c>
      <c r="B120" s="56" t="s">
        <v>623</v>
      </c>
      <c r="C120" s="15">
        <v>159</v>
      </c>
      <c r="D120" s="23">
        <v>75717.826199999996</v>
      </c>
      <c r="E120" s="41">
        <v>54867.990000000005</v>
      </c>
      <c r="F120" s="15">
        <f t="shared" si="11"/>
        <v>1.38</v>
      </c>
      <c r="G120" s="16"/>
      <c r="H120" s="15">
        <f t="shared" si="12"/>
        <v>323.25005824593438</v>
      </c>
      <c r="I120" s="15">
        <f t="shared" si="13"/>
        <v>234.23917264198147</v>
      </c>
      <c r="J120" s="15">
        <f t="shared" si="14"/>
        <v>37244.028450075057</v>
      </c>
      <c r="K120" s="15"/>
    </row>
    <row r="121" spans="1:11" x14ac:dyDescent="0.25">
      <c r="A121" s="31">
        <f t="shared" si="10"/>
        <v>114</v>
      </c>
      <c r="B121" s="56" t="s">
        <v>597</v>
      </c>
      <c r="C121" s="15">
        <v>66.37</v>
      </c>
      <c r="D121" s="23">
        <v>1515.1805000000002</v>
      </c>
      <c r="E121" s="41">
        <v>1702.45</v>
      </c>
      <c r="F121" s="15">
        <f t="shared" si="11"/>
        <v>0.89000000000000012</v>
      </c>
      <c r="G121" s="16"/>
      <c r="H121" s="15">
        <f t="shared" si="12"/>
        <v>36.722072994317742</v>
      </c>
      <c r="I121" s="15">
        <f t="shared" si="13"/>
        <v>41.260756173390718</v>
      </c>
      <c r="J121" s="15">
        <f t="shared" si="14"/>
        <v>2738.4763872279423</v>
      </c>
      <c r="K121" s="15"/>
    </row>
    <row r="122" spans="1:11" x14ac:dyDescent="0.25">
      <c r="A122" s="31">
        <f t="shared" si="10"/>
        <v>115</v>
      </c>
      <c r="B122" s="56" t="s">
        <v>559</v>
      </c>
      <c r="C122" s="15">
        <v>66.37</v>
      </c>
      <c r="D122" s="23">
        <v>13346219.34230333</v>
      </c>
      <c r="E122" s="41">
        <v>14995752.07000374</v>
      </c>
      <c r="F122" s="15">
        <f t="shared" si="11"/>
        <v>0.89000000000000012</v>
      </c>
      <c r="G122" s="16"/>
      <c r="H122" s="15">
        <f t="shared" si="12"/>
        <v>3446.4670627542587</v>
      </c>
      <c r="I122" s="15">
        <f t="shared" si="13"/>
        <v>3872.4349019710767</v>
      </c>
      <c r="J122" s="15">
        <f t="shared" si="14"/>
        <v>257013.50444382036</v>
      </c>
      <c r="K122" s="15"/>
    </row>
    <row r="123" spans="1:11" x14ac:dyDescent="0.25">
      <c r="A123" s="31">
        <f t="shared" si="10"/>
        <v>116</v>
      </c>
      <c r="B123" s="56" t="s">
        <v>560</v>
      </c>
      <c r="C123" s="15">
        <v>66.37</v>
      </c>
      <c r="D123" s="23">
        <v>236639.46559999874</v>
      </c>
      <c r="E123" s="41">
        <v>265887.03999999858</v>
      </c>
      <c r="F123" s="15">
        <f t="shared" si="11"/>
        <v>0.89</v>
      </c>
      <c r="G123" s="16"/>
      <c r="H123" s="15">
        <f t="shared" si="12"/>
        <v>458.92169744303749</v>
      </c>
      <c r="I123" s="15">
        <f t="shared" si="13"/>
        <v>515.64235667757021</v>
      </c>
      <c r="J123" s="15">
        <f t="shared" si="14"/>
        <v>34223.183212690339</v>
      </c>
      <c r="K123" s="15"/>
    </row>
    <row r="124" spans="1:11" x14ac:dyDescent="0.25">
      <c r="A124" s="31">
        <f t="shared" si="10"/>
        <v>117</v>
      </c>
      <c r="B124" s="56" t="s">
        <v>561</v>
      </c>
      <c r="C124" s="15">
        <v>66.37</v>
      </c>
      <c r="D124" s="23">
        <v>2453847.5334001868</v>
      </c>
      <c r="E124" s="41">
        <v>2757132.0600002101</v>
      </c>
      <c r="F124" s="15">
        <f t="shared" si="11"/>
        <v>0.8899999999999999</v>
      </c>
      <c r="G124" s="16"/>
      <c r="H124" s="15">
        <f t="shared" si="12"/>
        <v>1477.8106457615488</v>
      </c>
      <c r="I124" s="15">
        <f t="shared" si="13"/>
        <v>1660.4613997320776</v>
      </c>
      <c r="J124" s="15">
        <f t="shared" si="14"/>
        <v>110204.823100218</v>
      </c>
      <c r="K124" s="15"/>
    </row>
    <row r="125" spans="1:11" x14ac:dyDescent="0.25">
      <c r="A125" s="31">
        <f t="shared" si="10"/>
        <v>118</v>
      </c>
      <c r="B125" s="56" t="s">
        <v>562</v>
      </c>
      <c r="C125" s="15">
        <v>66.37</v>
      </c>
      <c r="D125" s="23">
        <v>716776.20559999533</v>
      </c>
      <c r="E125" s="41">
        <v>293760.73999999807</v>
      </c>
      <c r="F125" s="15">
        <f t="shared" si="11"/>
        <v>2.44</v>
      </c>
      <c r="G125" s="16"/>
      <c r="H125" s="15">
        <f t="shared" si="12"/>
        <v>1322.4726619722574</v>
      </c>
      <c r="I125" s="15">
        <f t="shared" si="13"/>
        <v>541.99699261158094</v>
      </c>
      <c r="J125" s="15">
        <f t="shared" si="14"/>
        <v>35972.34039963063</v>
      </c>
      <c r="K125" s="15"/>
    </row>
    <row r="126" spans="1:11" x14ac:dyDescent="0.25">
      <c r="A126" s="31">
        <f t="shared" si="10"/>
        <v>119</v>
      </c>
      <c r="B126" s="56" t="s">
        <v>580</v>
      </c>
      <c r="C126" s="15">
        <v>66.37</v>
      </c>
      <c r="D126" s="23">
        <v>64553.372000000025</v>
      </c>
      <c r="E126" s="41">
        <v>26456.30000000001</v>
      </c>
      <c r="F126" s="15">
        <f t="shared" ref="F126:F161" si="15">D126/E126</f>
        <v>2.44</v>
      </c>
      <c r="G126" s="16"/>
      <c r="H126" s="15">
        <f t="shared" ref="H126:H161" si="16">F126*E126^0.5</f>
        <v>396.87558211610855</v>
      </c>
      <c r="I126" s="15">
        <f t="shared" ref="I126:I161" si="17">E126^0.5</f>
        <v>162.65392709676581</v>
      </c>
      <c r="J126" s="15">
        <f t="shared" ref="J126:J161" si="18">C126*E126^0.5</f>
        <v>10795.341141412347</v>
      </c>
      <c r="K126" s="15"/>
    </row>
    <row r="127" spans="1:11" x14ac:dyDescent="0.25">
      <c r="A127" s="31">
        <f t="shared" si="10"/>
        <v>120</v>
      </c>
      <c r="B127" s="56" t="s">
        <v>598</v>
      </c>
      <c r="C127" s="15">
        <v>133.07</v>
      </c>
      <c r="D127" s="23">
        <v>264.60000000000002</v>
      </c>
      <c r="E127" s="41">
        <v>135</v>
      </c>
      <c r="F127" s="15">
        <f t="shared" si="15"/>
        <v>1.9600000000000002</v>
      </c>
      <c r="G127" s="16"/>
      <c r="H127" s="15">
        <f t="shared" si="16"/>
        <v>22.773142075699614</v>
      </c>
      <c r="I127" s="15">
        <f t="shared" si="17"/>
        <v>11.61895003862225</v>
      </c>
      <c r="J127" s="15">
        <f t="shared" si="18"/>
        <v>1546.1336816394628</v>
      </c>
      <c r="K127" s="15"/>
    </row>
    <row r="128" spans="1:11" x14ac:dyDescent="0.25">
      <c r="A128" s="31">
        <f t="shared" si="10"/>
        <v>121</v>
      </c>
      <c r="B128" s="56" t="s">
        <v>599</v>
      </c>
      <c r="C128" s="15">
        <v>133.07</v>
      </c>
      <c r="D128" s="23">
        <v>1909.8435999999999</v>
      </c>
      <c r="E128" s="41">
        <v>974.41</v>
      </c>
      <c r="F128" s="15">
        <f t="shared" si="15"/>
        <v>1.96</v>
      </c>
      <c r="G128" s="16"/>
      <c r="H128" s="15">
        <f t="shared" si="16"/>
        <v>61.182460362427399</v>
      </c>
      <c r="I128" s="15">
        <f t="shared" si="17"/>
        <v>31.215541001238471</v>
      </c>
      <c r="J128" s="15">
        <f t="shared" si="18"/>
        <v>4153.8520410348028</v>
      </c>
      <c r="K128" s="15"/>
    </row>
    <row r="129" spans="1:11" x14ac:dyDescent="0.25">
      <c r="A129" s="31">
        <f t="shared" si="10"/>
        <v>122</v>
      </c>
      <c r="B129" s="56" t="s">
        <v>600</v>
      </c>
      <c r="C129" s="15">
        <v>133.07</v>
      </c>
      <c r="D129" s="23">
        <v>33210.142</v>
      </c>
      <c r="E129" s="41">
        <v>16943.95</v>
      </c>
      <c r="F129" s="15">
        <f t="shared" si="15"/>
        <v>1.96</v>
      </c>
      <c r="G129" s="16"/>
      <c r="H129" s="15">
        <f t="shared" si="16"/>
        <v>255.13110026023872</v>
      </c>
      <c r="I129" s="15">
        <f t="shared" si="17"/>
        <v>130.16892870420344</v>
      </c>
      <c r="J129" s="15">
        <f t="shared" si="18"/>
        <v>17321.579342668352</v>
      </c>
      <c r="K129" s="15"/>
    </row>
    <row r="130" spans="1:11" x14ac:dyDescent="0.25">
      <c r="A130" s="31">
        <f t="shared" si="10"/>
        <v>123</v>
      </c>
      <c r="B130" s="56" t="s">
        <v>607</v>
      </c>
      <c r="C130" s="15">
        <v>133.07</v>
      </c>
      <c r="D130" s="23">
        <v>13001.6844</v>
      </c>
      <c r="E130" s="41">
        <v>2725.7200000000003</v>
      </c>
      <c r="F130" s="15">
        <f t="shared" si="15"/>
        <v>4.7699999999999996</v>
      </c>
      <c r="G130" s="16"/>
      <c r="H130" s="15">
        <f t="shared" si="16"/>
        <v>249.03420365082383</v>
      </c>
      <c r="I130" s="15">
        <f t="shared" si="17"/>
        <v>52.20842843832785</v>
      </c>
      <c r="J130" s="15">
        <f t="shared" si="18"/>
        <v>6947.375572288287</v>
      </c>
      <c r="K130" s="15"/>
    </row>
    <row r="131" spans="1:11" x14ac:dyDescent="0.25">
      <c r="A131" s="31">
        <f t="shared" si="10"/>
        <v>124</v>
      </c>
      <c r="B131" s="56" t="s">
        <v>625</v>
      </c>
      <c r="C131" s="15">
        <v>66.37</v>
      </c>
      <c r="D131" s="23">
        <v>32005.675199999987</v>
      </c>
      <c r="E131" s="41">
        <v>13117.079999999994</v>
      </c>
      <c r="F131" s="15">
        <f t="shared" si="15"/>
        <v>2.44</v>
      </c>
      <c r="G131" s="16"/>
      <c r="H131" s="15">
        <f t="shared" si="16"/>
        <v>279.45276432341831</v>
      </c>
      <c r="I131" s="15">
        <f t="shared" si="17"/>
        <v>114.5298214440239</v>
      </c>
      <c r="J131" s="15">
        <f t="shared" si="18"/>
        <v>7601.3442492398663</v>
      </c>
      <c r="K131" s="15"/>
    </row>
    <row r="132" spans="1:11" x14ac:dyDescent="0.25">
      <c r="A132" s="31">
        <f t="shared" si="10"/>
        <v>125</v>
      </c>
      <c r="B132" s="56" t="s">
        <v>601</v>
      </c>
      <c r="C132" s="15">
        <v>167.8</v>
      </c>
      <c r="D132" s="23">
        <v>46248.140400000026</v>
      </c>
      <c r="E132" s="41">
        <v>23595.990000000013</v>
      </c>
      <c r="F132" s="15">
        <f t="shared" si="15"/>
        <v>1.96</v>
      </c>
      <c r="G132" s="16"/>
      <c r="H132" s="15">
        <f t="shared" si="16"/>
        <v>301.07533141059577</v>
      </c>
      <c r="I132" s="15">
        <f t="shared" si="17"/>
        <v>153.60986296458967</v>
      </c>
      <c r="J132" s="15">
        <f t="shared" si="18"/>
        <v>25775.735005458147</v>
      </c>
      <c r="K132" s="15"/>
    </row>
    <row r="133" spans="1:11" x14ac:dyDescent="0.25">
      <c r="A133" s="31">
        <f t="shared" si="10"/>
        <v>126</v>
      </c>
      <c r="B133" s="56" t="s">
        <v>581</v>
      </c>
      <c r="C133" s="15">
        <v>167.8</v>
      </c>
      <c r="D133" s="23">
        <v>24514.778400000007</v>
      </c>
      <c r="E133" s="41">
        <v>12507.540000000003</v>
      </c>
      <c r="F133" s="15">
        <f t="shared" si="15"/>
        <v>1.9600000000000002</v>
      </c>
      <c r="G133" s="16"/>
      <c r="H133" s="15">
        <f t="shared" si="16"/>
        <v>219.20074284545666</v>
      </c>
      <c r="I133" s="15">
        <f t="shared" si="17"/>
        <v>111.83711369666155</v>
      </c>
      <c r="J133" s="15">
        <f t="shared" si="18"/>
        <v>18766.26767829981</v>
      </c>
      <c r="K133" s="15"/>
    </row>
    <row r="134" spans="1:11" x14ac:dyDescent="0.25">
      <c r="A134" s="31">
        <f t="shared" si="10"/>
        <v>127</v>
      </c>
      <c r="B134" s="56" t="s">
        <v>582</v>
      </c>
      <c r="C134" s="15">
        <v>167.8</v>
      </c>
      <c r="D134" s="23">
        <v>620662.73359999631</v>
      </c>
      <c r="E134" s="41">
        <v>316664.65999999811</v>
      </c>
      <c r="F134" s="15">
        <f t="shared" si="15"/>
        <v>1.96</v>
      </c>
      <c r="G134" s="16"/>
      <c r="H134" s="15">
        <f t="shared" si="16"/>
        <v>1102.9501157604514</v>
      </c>
      <c r="I134" s="15">
        <f t="shared" si="17"/>
        <v>562.72965089818945</v>
      </c>
      <c r="J134" s="15">
        <f t="shared" si="18"/>
        <v>94426.035420716202</v>
      </c>
      <c r="K134" s="15"/>
    </row>
    <row r="135" spans="1:11" x14ac:dyDescent="0.25">
      <c r="A135" s="31">
        <f t="shared" si="10"/>
        <v>128</v>
      </c>
      <c r="B135" s="56" t="s">
        <v>641</v>
      </c>
      <c r="C135" s="15">
        <v>167.8</v>
      </c>
      <c r="D135" s="23">
        <v>10873.0242</v>
      </c>
      <c r="E135" s="41">
        <v>2279.46</v>
      </c>
      <c r="F135" s="15">
        <f t="shared" si="15"/>
        <v>4.7699999999999996</v>
      </c>
      <c r="G135" s="16"/>
      <c r="H135" s="15">
        <f t="shared" si="16"/>
        <v>227.73740455621248</v>
      </c>
      <c r="I135" s="15">
        <f t="shared" si="17"/>
        <v>47.743690682644129</v>
      </c>
      <c r="J135" s="15">
        <f t="shared" si="18"/>
        <v>8011.3912965476857</v>
      </c>
      <c r="K135" s="15"/>
    </row>
    <row r="136" spans="1:11" x14ac:dyDescent="0.25">
      <c r="A136" s="31">
        <f t="shared" si="10"/>
        <v>129</v>
      </c>
      <c r="B136" s="56" t="s">
        <v>642</v>
      </c>
      <c r="C136" s="15">
        <v>49.527000000000001</v>
      </c>
      <c r="D136" s="23">
        <v>3575.6279999999997</v>
      </c>
      <c r="E136" s="41">
        <v>1824.3</v>
      </c>
      <c r="F136" s="15">
        <f t="shared" si="15"/>
        <v>1.96</v>
      </c>
      <c r="G136" s="16"/>
      <c r="H136" s="15">
        <f t="shared" si="16"/>
        <v>83.715177118608537</v>
      </c>
      <c r="I136" s="15">
        <f t="shared" si="17"/>
        <v>42.711825060514563</v>
      </c>
      <c r="J136" s="15">
        <f t="shared" si="18"/>
        <v>2115.3885597721046</v>
      </c>
      <c r="K136" s="15"/>
    </row>
    <row r="137" spans="1:11" x14ac:dyDescent="0.25">
      <c r="A137" s="31">
        <f t="shared" si="10"/>
        <v>130</v>
      </c>
      <c r="B137" s="56" t="s">
        <v>643</v>
      </c>
      <c r="C137" s="15">
        <v>49.527000000000001</v>
      </c>
      <c r="D137" s="23">
        <v>2918.2440000000001</v>
      </c>
      <c r="E137" s="41">
        <v>1488.9</v>
      </c>
      <c r="F137" s="15">
        <f t="shared" si="15"/>
        <v>1.96</v>
      </c>
      <c r="G137" s="16"/>
      <c r="H137" s="15">
        <f t="shared" si="16"/>
        <v>75.629083294722008</v>
      </c>
      <c r="I137" s="15">
        <f t="shared" si="17"/>
        <v>38.586266987103066</v>
      </c>
      <c r="J137" s="15">
        <f t="shared" si="18"/>
        <v>1911.0620450702536</v>
      </c>
      <c r="K137" s="15"/>
    </row>
    <row r="138" spans="1:11" x14ac:dyDescent="0.25">
      <c r="A138" s="31">
        <f t="shared" si="10"/>
        <v>131</v>
      </c>
      <c r="B138" s="56" t="s">
        <v>608</v>
      </c>
      <c r="C138" s="15">
        <v>336</v>
      </c>
      <c r="D138" s="23">
        <v>98481.375300000029</v>
      </c>
      <c r="E138" s="41">
        <v>42632.630000000012</v>
      </c>
      <c r="F138" s="15">
        <f t="shared" si="15"/>
        <v>2.31</v>
      </c>
      <c r="G138" s="16"/>
      <c r="H138" s="15">
        <f t="shared" si="16"/>
        <v>476.96119018532323</v>
      </c>
      <c r="I138" s="15">
        <f t="shared" si="17"/>
        <v>206.47670570793213</v>
      </c>
      <c r="J138" s="15">
        <f t="shared" si="18"/>
        <v>69376.173117865197</v>
      </c>
      <c r="K138" s="15"/>
    </row>
    <row r="139" spans="1:11" x14ac:dyDescent="0.25">
      <c r="A139" s="31">
        <f t="shared" si="10"/>
        <v>132</v>
      </c>
      <c r="B139" s="56" t="s">
        <v>563</v>
      </c>
      <c r="C139" s="15">
        <v>336</v>
      </c>
      <c r="D139" s="23">
        <v>107560.41449999991</v>
      </c>
      <c r="E139" s="41">
        <v>46562.949999999961</v>
      </c>
      <c r="F139" s="15">
        <f t="shared" si="15"/>
        <v>2.31</v>
      </c>
      <c r="G139" s="16"/>
      <c r="H139" s="15">
        <f t="shared" si="16"/>
        <v>498.46219264353425</v>
      </c>
      <c r="I139" s="15">
        <f t="shared" si="17"/>
        <v>215.78449897988494</v>
      </c>
      <c r="J139" s="15">
        <f t="shared" si="18"/>
        <v>72503.591657241341</v>
      </c>
      <c r="K139" s="15"/>
    </row>
    <row r="140" spans="1:11" x14ac:dyDescent="0.25">
      <c r="A140" s="31">
        <f t="shared" si="10"/>
        <v>133</v>
      </c>
      <c r="B140" s="56" t="s">
        <v>583</v>
      </c>
      <c r="C140" s="15">
        <v>336</v>
      </c>
      <c r="D140" s="23">
        <v>361786.86390000005</v>
      </c>
      <c r="E140" s="41">
        <v>156617.69000000003</v>
      </c>
      <c r="F140" s="15">
        <f t="shared" si="15"/>
        <v>2.31</v>
      </c>
      <c r="G140" s="16"/>
      <c r="H140" s="15">
        <f t="shared" si="16"/>
        <v>914.18141285469164</v>
      </c>
      <c r="I140" s="15">
        <f t="shared" si="17"/>
        <v>395.74952937432539</v>
      </c>
      <c r="J140" s="15">
        <f t="shared" si="18"/>
        <v>132971.84186977334</v>
      </c>
      <c r="K140" s="15"/>
    </row>
    <row r="141" spans="1:11" x14ac:dyDescent="0.25">
      <c r="A141" s="31">
        <f t="shared" si="10"/>
        <v>134</v>
      </c>
      <c r="B141" s="56" t="s">
        <v>604</v>
      </c>
      <c r="C141" s="15">
        <v>350</v>
      </c>
      <c r="D141" s="23">
        <v>4322.5412999999999</v>
      </c>
      <c r="E141" s="41">
        <v>1871.23</v>
      </c>
      <c r="F141" s="15">
        <f t="shared" si="15"/>
        <v>2.31</v>
      </c>
      <c r="G141" s="16"/>
      <c r="H141" s="15">
        <f t="shared" si="16"/>
        <v>99.925324132574119</v>
      </c>
      <c r="I141" s="15">
        <f t="shared" si="17"/>
        <v>43.25771607470741</v>
      </c>
      <c r="J141" s="15">
        <f t="shared" si="18"/>
        <v>15140.200626147594</v>
      </c>
      <c r="K141" s="15"/>
    </row>
    <row r="142" spans="1:11" x14ac:dyDescent="0.25">
      <c r="A142" s="31">
        <f t="shared" si="10"/>
        <v>135</v>
      </c>
      <c r="B142" s="56" t="s">
        <v>644</v>
      </c>
      <c r="C142" s="15">
        <v>397</v>
      </c>
      <c r="D142" s="23">
        <v>15533.019600000003</v>
      </c>
      <c r="E142" s="41">
        <v>7925.010000000002</v>
      </c>
      <c r="F142" s="15">
        <f t="shared" si="15"/>
        <v>1.96</v>
      </c>
      <c r="G142" s="16"/>
      <c r="H142" s="15">
        <f t="shared" si="16"/>
        <v>174.4841494692283</v>
      </c>
      <c r="I142" s="15">
        <f t="shared" si="17"/>
        <v>89.022525239402199</v>
      </c>
      <c r="J142" s="15">
        <f t="shared" si="18"/>
        <v>35341.94252004267</v>
      </c>
      <c r="K142" s="15"/>
    </row>
    <row r="143" spans="1:11" x14ac:dyDescent="0.25">
      <c r="A143" s="31">
        <f t="shared" si="10"/>
        <v>136</v>
      </c>
      <c r="B143" s="56" t="s">
        <v>564</v>
      </c>
      <c r="C143" s="15">
        <v>41.74</v>
      </c>
      <c r="D143" s="23">
        <v>18168.562500000007</v>
      </c>
      <c r="E143" s="41">
        <v>24224.750000000011</v>
      </c>
      <c r="F143" s="15">
        <f t="shared" si="15"/>
        <v>0.75</v>
      </c>
      <c r="G143" s="16"/>
      <c r="H143" s="15">
        <f t="shared" si="16"/>
        <v>116.73226578371555</v>
      </c>
      <c r="I143" s="15">
        <f t="shared" si="17"/>
        <v>155.64302104495405</v>
      </c>
      <c r="J143" s="15">
        <f t="shared" si="18"/>
        <v>6496.5396984163826</v>
      </c>
      <c r="K143" s="15"/>
    </row>
    <row r="144" spans="1:11" x14ac:dyDescent="0.25">
      <c r="A144" s="31">
        <f t="shared" si="10"/>
        <v>137</v>
      </c>
      <c r="B144" s="56" t="s">
        <v>565</v>
      </c>
      <c r="C144" s="15">
        <v>41.74</v>
      </c>
      <c r="D144" s="23">
        <v>21163.454999999998</v>
      </c>
      <c r="E144" s="41">
        <v>28217.94</v>
      </c>
      <c r="F144" s="15">
        <f t="shared" si="15"/>
        <v>0.75</v>
      </c>
      <c r="G144" s="16"/>
      <c r="H144" s="15">
        <f t="shared" si="16"/>
        <v>125.98647248812071</v>
      </c>
      <c r="I144" s="15">
        <f t="shared" si="17"/>
        <v>167.98196331749429</v>
      </c>
      <c r="J144" s="15">
        <f t="shared" si="18"/>
        <v>7011.5671488722119</v>
      </c>
      <c r="K144" s="15"/>
    </row>
    <row r="145" spans="1:11" x14ac:dyDescent="0.25">
      <c r="A145" s="31">
        <f t="shared" si="10"/>
        <v>138</v>
      </c>
      <c r="B145" s="56" t="s">
        <v>566</v>
      </c>
      <c r="C145" s="15">
        <v>41.74</v>
      </c>
      <c r="D145" s="23">
        <v>84765.262500000274</v>
      </c>
      <c r="E145" s="41">
        <v>113020.35000000036</v>
      </c>
      <c r="F145" s="15">
        <f t="shared" si="15"/>
        <v>0.75000000000000011</v>
      </c>
      <c r="G145" s="16"/>
      <c r="H145" s="15">
        <f t="shared" si="16"/>
        <v>252.13874528719347</v>
      </c>
      <c r="I145" s="15">
        <f t="shared" si="17"/>
        <v>336.18499371625791</v>
      </c>
      <c r="J145" s="15">
        <f t="shared" si="18"/>
        <v>14032.361637716605</v>
      </c>
      <c r="K145" s="15"/>
    </row>
    <row r="146" spans="1:11" x14ac:dyDescent="0.25">
      <c r="A146" s="31">
        <f t="shared" si="10"/>
        <v>139</v>
      </c>
      <c r="B146" s="56" t="s">
        <v>627</v>
      </c>
      <c r="C146" s="15">
        <v>41.74</v>
      </c>
      <c r="D146" s="23">
        <v>5186.0613000000003</v>
      </c>
      <c r="E146" s="41">
        <v>1806.99</v>
      </c>
      <c r="F146" s="15">
        <f t="shared" si="15"/>
        <v>2.87</v>
      </c>
      <c r="G146" s="16"/>
      <c r="H146" s="15">
        <f t="shared" si="16"/>
        <v>121.99998332376936</v>
      </c>
      <c r="I146" s="15">
        <f t="shared" si="17"/>
        <v>42.508704990860402</v>
      </c>
      <c r="J146" s="15">
        <f t="shared" si="18"/>
        <v>1774.3133463185131</v>
      </c>
      <c r="K146" s="15"/>
    </row>
    <row r="147" spans="1:11" x14ac:dyDescent="0.25">
      <c r="A147" s="31">
        <f t="shared" si="10"/>
        <v>140</v>
      </c>
      <c r="B147" s="56" t="s">
        <v>567</v>
      </c>
      <c r="C147" s="15">
        <v>41.74</v>
      </c>
      <c r="D147" s="23">
        <v>7575199.0566003993</v>
      </c>
      <c r="E147" s="41">
        <v>2639442.1800001389</v>
      </c>
      <c r="F147" s="15">
        <f t="shared" si="15"/>
        <v>2.87</v>
      </c>
      <c r="G147" s="16"/>
      <c r="H147" s="15">
        <f t="shared" si="16"/>
        <v>4662.7053619592079</v>
      </c>
      <c r="I147" s="15">
        <f t="shared" si="17"/>
        <v>1624.6360146199329</v>
      </c>
      <c r="J147" s="15">
        <f t="shared" si="18"/>
        <v>67812.307250236001</v>
      </c>
      <c r="K147" s="15"/>
    </row>
    <row r="148" spans="1:11" x14ac:dyDescent="0.25">
      <c r="A148" s="31">
        <f t="shared" si="10"/>
        <v>141</v>
      </c>
      <c r="B148" s="56" t="s">
        <v>568</v>
      </c>
      <c r="C148" s="15">
        <v>41.74</v>
      </c>
      <c r="D148" s="23">
        <v>42127.983799999987</v>
      </c>
      <c r="E148" s="41">
        <v>14678.739999999994</v>
      </c>
      <c r="F148" s="15">
        <f t="shared" si="15"/>
        <v>2.87</v>
      </c>
      <c r="G148" s="16"/>
      <c r="H148" s="15">
        <f t="shared" si="16"/>
        <v>347.71728962765133</v>
      </c>
      <c r="I148" s="15">
        <f t="shared" si="17"/>
        <v>121.15585004447782</v>
      </c>
      <c r="J148" s="15">
        <f t="shared" si="18"/>
        <v>5057.045180856504</v>
      </c>
      <c r="K148" s="15"/>
    </row>
    <row r="149" spans="1:11" x14ac:dyDescent="0.25">
      <c r="A149" s="31">
        <f t="shared" si="10"/>
        <v>142</v>
      </c>
      <c r="B149" s="56" t="s">
        <v>613</v>
      </c>
      <c r="C149" s="15">
        <v>211.59</v>
      </c>
      <c r="D149" s="23">
        <v>123.48</v>
      </c>
      <c r="E149" s="41">
        <v>63</v>
      </c>
      <c r="F149" s="15">
        <f t="shared" si="15"/>
        <v>1.96</v>
      </c>
      <c r="G149" s="16"/>
      <c r="H149" s="15">
        <f t="shared" si="16"/>
        <v>15.557017709059792</v>
      </c>
      <c r="I149" s="15">
        <f t="shared" si="17"/>
        <v>7.9372539331937721</v>
      </c>
      <c r="J149" s="15">
        <f t="shared" si="18"/>
        <v>1679.4435597244703</v>
      </c>
      <c r="K149" s="15"/>
    </row>
    <row r="150" spans="1:11" x14ac:dyDescent="0.25">
      <c r="A150" s="31">
        <f t="shared" si="10"/>
        <v>143</v>
      </c>
      <c r="B150" s="56" t="s">
        <v>645</v>
      </c>
      <c r="C150" s="15">
        <v>211.59</v>
      </c>
      <c r="D150" s="23">
        <v>2351.9412000000002</v>
      </c>
      <c r="E150" s="41">
        <v>1199.97</v>
      </c>
      <c r="F150" s="15">
        <f t="shared" si="15"/>
        <v>1.9600000000000002</v>
      </c>
      <c r="G150" s="16"/>
      <c r="H150" s="15">
        <f t="shared" si="16"/>
        <v>67.895542946499816</v>
      </c>
      <c r="I150" s="15">
        <f t="shared" si="17"/>
        <v>34.640583135969294</v>
      </c>
      <c r="J150" s="15">
        <f t="shared" si="18"/>
        <v>7329.600985739743</v>
      </c>
      <c r="K150" s="15"/>
    </row>
    <row r="151" spans="1:11" x14ac:dyDescent="0.25">
      <c r="A151" s="31">
        <f t="shared" si="10"/>
        <v>144</v>
      </c>
      <c r="B151" s="56" t="s">
        <v>569</v>
      </c>
      <c r="C151" s="15">
        <v>211.59</v>
      </c>
      <c r="D151" s="23">
        <v>23743258.87640544</v>
      </c>
      <c r="E151" s="41">
        <v>12113907.590002775</v>
      </c>
      <c r="F151" s="15">
        <f t="shared" si="15"/>
        <v>1.96</v>
      </c>
      <c r="G151" s="16"/>
      <c r="H151" s="15">
        <f t="shared" si="16"/>
        <v>6821.7876980857927</v>
      </c>
      <c r="I151" s="15">
        <f t="shared" si="17"/>
        <v>3480.5039275947925</v>
      </c>
      <c r="J151" s="15">
        <f t="shared" si="18"/>
        <v>736439.82603978214</v>
      </c>
      <c r="K151" s="15"/>
    </row>
    <row r="152" spans="1:11" x14ac:dyDescent="0.25">
      <c r="A152" s="31">
        <f t="shared" si="10"/>
        <v>145</v>
      </c>
      <c r="B152" s="56" t="s">
        <v>584</v>
      </c>
      <c r="C152" s="15">
        <v>211.59</v>
      </c>
      <c r="D152" s="23">
        <v>1871591.8283999835</v>
      </c>
      <c r="E152" s="41">
        <v>954893.78999999154</v>
      </c>
      <c r="F152" s="15">
        <f t="shared" si="15"/>
        <v>1.96</v>
      </c>
      <c r="G152" s="16"/>
      <c r="H152" s="15">
        <f t="shared" si="16"/>
        <v>1915.2858751799868</v>
      </c>
      <c r="I152" s="15">
        <f t="shared" si="17"/>
        <v>977.1866710101973</v>
      </c>
      <c r="J152" s="15">
        <f t="shared" si="18"/>
        <v>206762.92771904764</v>
      </c>
      <c r="K152" s="15"/>
    </row>
    <row r="153" spans="1:11" x14ac:dyDescent="0.25">
      <c r="A153" s="31">
        <f t="shared" si="10"/>
        <v>146</v>
      </c>
      <c r="B153" s="56" t="s">
        <v>585</v>
      </c>
      <c r="C153" s="15">
        <v>211.59</v>
      </c>
      <c r="D153" s="23">
        <v>1014176.9119999923</v>
      </c>
      <c r="E153" s="41">
        <v>517437.19999999611</v>
      </c>
      <c r="F153" s="15">
        <f t="shared" si="15"/>
        <v>1.96</v>
      </c>
      <c r="G153" s="16"/>
      <c r="H153" s="15">
        <f t="shared" si="16"/>
        <v>1409.8889131842925</v>
      </c>
      <c r="I153" s="15">
        <f t="shared" si="17"/>
        <v>719.33107815525125</v>
      </c>
      <c r="J153" s="15">
        <f t="shared" si="18"/>
        <v>152203.26282686961</v>
      </c>
      <c r="K153" s="15"/>
    </row>
    <row r="154" spans="1:11" x14ac:dyDescent="0.25">
      <c r="A154" s="31">
        <f t="shared" si="10"/>
        <v>147</v>
      </c>
      <c r="B154" s="56" t="s">
        <v>646</v>
      </c>
      <c r="C154" s="15">
        <v>211.59</v>
      </c>
      <c r="D154" s="23">
        <v>460.59999999999997</v>
      </c>
      <c r="E154" s="41">
        <v>235</v>
      </c>
      <c r="F154" s="15">
        <f t="shared" si="15"/>
        <v>1.96</v>
      </c>
      <c r="G154" s="16"/>
      <c r="H154" s="15">
        <f t="shared" si="16"/>
        <v>30.046231044841548</v>
      </c>
      <c r="I154" s="15">
        <f t="shared" si="17"/>
        <v>15.329709716755891</v>
      </c>
      <c r="J154" s="15">
        <f t="shared" si="18"/>
        <v>3243.6132789683793</v>
      </c>
      <c r="K154" s="15"/>
    </row>
    <row r="155" spans="1:11" x14ac:dyDescent="0.25">
      <c r="A155" s="31">
        <f t="shared" si="10"/>
        <v>148</v>
      </c>
      <c r="B155" s="56" t="s">
        <v>586</v>
      </c>
      <c r="C155" s="15">
        <v>211.59</v>
      </c>
      <c r="D155" s="23">
        <v>979800.50069999741</v>
      </c>
      <c r="E155" s="41">
        <v>205408.90999999948</v>
      </c>
      <c r="F155" s="15">
        <f t="shared" si="15"/>
        <v>4.7699999999999996</v>
      </c>
      <c r="G155" s="16"/>
      <c r="H155" s="15">
        <f t="shared" si="16"/>
        <v>2161.8622500841693</v>
      </c>
      <c r="I155" s="15">
        <f t="shared" si="17"/>
        <v>453.22059750192233</v>
      </c>
      <c r="J155" s="15">
        <f t="shared" si="18"/>
        <v>95896.946225431748</v>
      </c>
      <c r="K155" s="15"/>
    </row>
    <row r="156" spans="1:11" x14ac:dyDescent="0.25">
      <c r="A156" s="31">
        <f t="shared" si="10"/>
        <v>149</v>
      </c>
      <c r="B156" s="56" t="s">
        <v>647</v>
      </c>
      <c r="C156" s="15">
        <v>41.74</v>
      </c>
      <c r="D156" s="23">
        <v>143.25</v>
      </c>
      <c r="E156" s="41">
        <v>191</v>
      </c>
      <c r="F156" s="15">
        <f t="shared" si="15"/>
        <v>0.75</v>
      </c>
      <c r="G156" s="16"/>
      <c r="H156" s="15">
        <f t="shared" si="16"/>
        <v>10.36520622081394</v>
      </c>
      <c r="I156" s="15">
        <f t="shared" si="17"/>
        <v>13.820274961085254</v>
      </c>
      <c r="J156" s="15">
        <f t="shared" si="18"/>
        <v>576.85827687569849</v>
      </c>
      <c r="K156" s="15"/>
    </row>
    <row r="157" spans="1:11" x14ac:dyDescent="0.25">
      <c r="A157" s="31">
        <f t="shared" si="10"/>
        <v>150</v>
      </c>
      <c r="B157" s="56" t="s">
        <v>587</v>
      </c>
      <c r="C157" s="15">
        <v>41.74</v>
      </c>
      <c r="D157" s="23">
        <v>381312.64850000158</v>
      </c>
      <c r="E157" s="41">
        <v>132861.55000000054</v>
      </c>
      <c r="F157" s="15">
        <f t="shared" si="15"/>
        <v>2.87</v>
      </c>
      <c r="G157" s="16"/>
      <c r="H157" s="15">
        <f t="shared" si="16"/>
        <v>1046.1201179573045</v>
      </c>
      <c r="I157" s="15">
        <f t="shared" si="17"/>
        <v>364.5017832603848</v>
      </c>
      <c r="J157" s="15">
        <f t="shared" si="18"/>
        <v>15214.304433288462</v>
      </c>
      <c r="K157" s="15"/>
    </row>
    <row r="158" spans="1:11" x14ac:dyDescent="0.25">
      <c r="A158" s="31">
        <f t="shared" si="10"/>
        <v>151</v>
      </c>
      <c r="B158" s="56" t="s">
        <v>648</v>
      </c>
      <c r="C158" s="15">
        <v>556</v>
      </c>
      <c r="D158" s="23">
        <v>27905.465999999968</v>
      </c>
      <c r="E158" s="41">
        <v>9459.4799999999886</v>
      </c>
      <c r="F158" s="15">
        <f t="shared" si="15"/>
        <v>2.95</v>
      </c>
      <c r="G158" s="16"/>
      <c r="H158" s="15">
        <f t="shared" si="16"/>
        <v>286.91658143090984</v>
      </c>
      <c r="I158" s="15">
        <f t="shared" si="17"/>
        <v>97.259858112172822</v>
      </c>
      <c r="J158" s="15">
        <f t="shared" si="18"/>
        <v>54076.481110368091</v>
      </c>
      <c r="K158" s="15"/>
    </row>
    <row r="159" spans="1:11" x14ac:dyDescent="0.25">
      <c r="A159" s="31">
        <f t="shared" si="10"/>
        <v>152</v>
      </c>
      <c r="B159" s="56" t="s">
        <v>588</v>
      </c>
      <c r="C159" s="15">
        <v>556</v>
      </c>
      <c r="D159" s="23">
        <v>22488907.663503967</v>
      </c>
      <c r="E159" s="41">
        <v>7623358.5300013442</v>
      </c>
      <c r="F159" s="15">
        <f t="shared" si="15"/>
        <v>2.95</v>
      </c>
      <c r="G159" s="16"/>
      <c r="H159" s="15">
        <f t="shared" si="16"/>
        <v>8145.0768938872943</v>
      </c>
      <c r="I159" s="15">
        <f t="shared" si="17"/>
        <v>2761.0430148770488</v>
      </c>
      <c r="J159" s="15">
        <f t="shared" si="18"/>
        <v>1535139.9162716391</v>
      </c>
      <c r="K159" s="15"/>
    </row>
    <row r="160" spans="1:11" x14ac:dyDescent="0.25">
      <c r="A160" s="31">
        <f t="shared" si="10"/>
        <v>153</v>
      </c>
      <c r="B160" s="56" t="s">
        <v>632</v>
      </c>
      <c r="C160" s="15">
        <v>26.25</v>
      </c>
      <c r="D160" s="23">
        <v>2869.4249999999997</v>
      </c>
      <c r="E160" s="41">
        <v>3825.8999999999996</v>
      </c>
      <c r="F160" s="15">
        <f t="shared" si="15"/>
        <v>0.75</v>
      </c>
      <c r="G160" s="16"/>
      <c r="H160" s="15">
        <f t="shared" si="16"/>
        <v>46.390395018796724</v>
      </c>
      <c r="I160" s="15">
        <f t="shared" si="17"/>
        <v>61.853860025062296</v>
      </c>
      <c r="J160" s="15">
        <f t="shared" si="18"/>
        <v>1623.6638256578854</v>
      </c>
      <c r="K160" s="15"/>
    </row>
    <row r="161" spans="1:11" x14ac:dyDescent="0.25">
      <c r="A161" s="31">
        <f t="shared" si="10"/>
        <v>154</v>
      </c>
      <c r="B161" s="56" t="s">
        <v>589</v>
      </c>
      <c r="C161" s="15">
        <v>26.25</v>
      </c>
      <c r="D161" s="23">
        <v>2448.6074999999996</v>
      </c>
      <c r="E161" s="41">
        <v>3264.8099999999995</v>
      </c>
      <c r="F161" s="15">
        <f t="shared" si="15"/>
        <v>0.75</v>
      </c>
      <c r="G161" s="16"/>
      <c r="H161" s="15">
        <f t="shared" si="16"/>
        <v>42.853886929892369</v>
      </c>
      <c r="I161" s="15">
        <f t="shared" si="17"/>
        <v>57.138515906523153</v>
      </c>
      <c r="J161" s="15">
        <f t="shared" si="18"/>
        <v>1499.8860425462328</v>
      </c>
      <c r="K161" s="15"/>
    </row>
    <row r="162" spans="1:11" x14ac:dyDescent="0.25">
      <c r="A162" s="31">
        <f t="shared" si="10"/>
        <v>155</v>
      </c>
      <c r="B162" s="56" t="s">
        <v>570</v>
      </c>
      <c r="C162" s="15">
        <v>26.25</v>
      </c>
      <c r="D162" s="23">
        <v>933475.67949999264</v>
      </c>
      <c r="E162" s="41">
        <v>325252.84999999742</v>
      </c>
      <c r="F162" s="15">
        <f t="shared" si="11"/>
        <v>2.87</v>
      </c>
      <c r="G162" s="16"/>
      <c r="H162" s="15">
        <f t="shared" si="12"/>
        <v>1636.7880742982516</v>
      </c>
      <c r="I162" s="15">
        <f t="shared" si="13"/>
        <v>570.30943355339775</v>
      </c>
      <c r="J162" s="15">
        <f t="shared" si="14"/>
        <v>14970.62263077669</v>
      </c>
      <c r="K162" s="15"/>
    </row>
    <row r="163" spans="1:11" x14ac:dyDescent="0.25">
      <c r="A163" s="31">
        <f t="shared" si="10"/>
        <v>156</v>
      </c>
      <c r="B163" s="56" t="s">
        <v>571</v>
      </c>
      <c r="C163" s="15">
        <v>26.25</v>
      </c>
      <c r="D163" s="23">
        <v>451220.88340000022</v>
      </c>
      <c r="E163" s="41">
        <v>157219.82000000007</v>
      </c>
      <c r="F163" s="15">
        <f t="shared" si="11"/>
        <v>2.87</v>
      </c>
      <c r="G163" s="16"/>
      <c r="H163" s="15">
        <f t="shared" si="12"/>
        <v>1137.9823967698273</v>
      </c>
      <c r="I163" s="15">
        <f t="shared" si="13"/>
        <v>396.50954591283181</v>
      </c>
      <c r="J163" s="15">
        <f t="shared" si="14"/>
        <v>10408.375580211836</v>
      </c>
      <c r="K163" s="15"/>
    </row>
    <row r="164" spans="1:11" x14ac:dyDescent="0.25">
      <c r="A164" s="31">
        <f t="shared" si="10"/>
        <v>157</v>
      </c>
      <c r="B164" s="56" t="s">
        <v>591</v>
      </c>
      <c r="C164" s="15">
        <v>26.25</v>
      </c>
      <c r="D164" s="23">
        <v>596.96</v>
      </c>
      <c r="E164" s="41">
        <v>208</v>
      </c>
      <c r="F164" s="15">
        <f t="shared" si="11"/>
        <v>2.87</v>
      </c>
      <c r="G164" s="16"/>
      <c r="H164" s="15">
        <f t="shared" si="12"/>
        <v>41.391728642326598</v>
      </c>
      <c r="I164" s="15">
        <f t="shared" si="13"/>
        <v>14.422205101855956</v>
      </c>
      <c r="J164" s="15">
        <f t="shared" si="14"/>
        <v>378.58288392371884</v>
      </c>
      <c r="K164" s="15"/>
    </row>
    <row r="165" spans="1:11" x14ac:dyDescent="0.25">
      <c r="A165" s="31">
        <f t="shared" si="10"/>
        <v>158</v>
      </c>
      <c r="B165" s="56" t="s">
        <v>572</v>
      </c>
      <c r="C165" s="15">
        <v>26.25</v>
      </c>
      <c r="D165" s="23">
        <v>876905.59739999287</v>
      </c>
      <c r="E165" s="41">
        <v>305542.01999999752</v>
      </c>
      <c r="F165" s="15">
        <f t="shared" si="11"/>
        <v>2.87</v>
      </c>
      <c r="G165" s="16"/>
      <c r="H165" s="15">
        <f t="shared" si="12"/>
        <v>1586.4170525236987</v>
      </c>
      <c r="I165" s="15">
        <f t="shared" si="13"/>
        <v>552.75855488630611</v>
      </c>
      <c r="J165" s="15">
        <f t="shared" si="14"/>
        <v>14509.912065765535</v>
      </c>
      <c r="K165" s="15"/>
    </row>
    <row r="166" spans="1:11" x14ac:dyDescent="0.25">
      <c r="A166" s="31">
        <f t="shared" si="10"/>
        <v>159</v>
      </c>
      <c r="B166" s="56" t="s">
        <v>633</v>
      </c>
      <c r="C166" s="15">
        <v>26.25</v>
      </c>
      <c r="D166" s="23">
        <v>2683.6221999999998</v>
      </c>
      <c r="E166" s="41">
        <v>935.06</v>
      </c>
      <c r="F166" s="15">
        <f t="shared" si="11"/>
        <v>2.87</v>
      </c>
      <c r="G166" s="16"/>
      <c r="H166" s="15">
        <f t="shared" si="12"/>
        <v>87.76101477307563</v>
      </c>
      <c r="I166" s="15">
        <f t="shared" si="13"/>
        <v>30.578750792012414</v>
      </c>
      <c r="J166" s="15">
        <f t="shared" si="14"/>
        <v>802.69220829032588</v>
      </c>
      <c r="K166" s="15"/>
    </row>
    <row r="167" spans="1:11" x14ac:dyDescent="0.25">
      <c r="A167" s="31">
        <f t="shared" si="10"/>
        <v>160</v>
      </c>
      <c r="B167" s="56" t="s">
        <v>649</v>
      </c>
      <c r="C167" s="15">
        <v>795</v>
      </c>
      <c r="D167" s="23">
        <v>191.0232</v>
      </c>
      <c r="E167" s="41">
        <v>55.53</v>
      </c>
      <c r="F167" s="15">
        <f t="shared" si="11"/>
        <v>3.44</v>
      </c>
      <c r="G167" s="16"/>
      <c r="H167" s="15">
        <f t="shared" si="12"/>
        <v>25.63434820704439</v>
      </c>
      <c r="I167" s="15">
        <f t="shared" si="13"/>
        <v>7.4518454090245321</v>
      </c>
      <c r="J167" s="15">
        <f t="shared" si="14"/>
        <v>5924.2171001745028</v>
      </c>
      <c r="K167" s="15"/>
    </row>
    <row r="168" spans="1:11" x14ac:dyDescent="0.25">
      <c r="A168" s="31">
        <f t="shared" si="10"/>
        <v>161</v>
      </c>
      <c r="B168" s="56" t="s">
        <v>650</v>
      </c>
      <c r="C168" s="15">
        <v>795</v>
      </c>
      <c r="D168" s="23">
        <v>1541.12</v>
      </c>
      <c r="E168" s="41">
        <v>448</v>
      </c>
      <c r="F168" s="15">
        <f t="shared" si="11"/>
        <v>3.44</v>
      </c>
      <c r="G168" s="16"/>
      <c r="H168" s="15">
        <f t="shared" si="12"/>
        <v>72.811076080497529</v>
      </c>
      <c r="I168" s="15">
        <f t="shared" si="13"/>
        <v>21.166010488516726</v>
      </c>
      <c r="J168" s="15">
        <f t="shared" si="14"/>
        <v>16826.978338370798</v>
      </c>
      <c r="K168" s="15"/>
    </row>
    <row r="169" spans="1:11" x14ac:dyDescent="0.25">
      <c r="A169" s="31">
        <f t="shared" si="10"/>
        <v>162</v>
      </c>
      <c r="B169" s="56" t="s">
        <v>606</v>
      </c>
      <c r="C169" s="15">
        <v>750</v>
      </c>
      <c r="D169" s="23">
        <v>4299.8624</v>
      </c>
      <c r="E169" s="41">
        <v>1249.96</v>
      </c>
      <c r="F169" s="15">
        <f t="shared" si="11"/>
        <v>3.44</v>
      </c>
      <c r="G169" s="16"/>
      <c r="H169" s="15">
        <f t="shared" si="12"/>
        <v>121.62042039065643</v>
      </c>
      <c r="I169" s="15">
        <f t="shared" si="13"/>
        <v>35.354773369376872</v>
      </c>
      <c r="J169" s="15">
        <f t="shared" si="14"/>
        <v>26516.080027032654</v>
      </c>
      <c r="K169" s="15"/>
    </row>
    <row r="170" spans="1:11" x14ac:dyDescent="0.25">
      <c r="A170" s="31">
        <f t="shared" si="10"/>
        <v>163</v>
      </c>
      <c r="B170" s="56" t="s">
        <v>651</v>
      </c>
      <c r="C170" s="15">
        <v>795</v>
      </c>
      <c r="D170" s="23">
        <v>573.06960000000004</v>
      </c>
      <c r="E170" s="41">
        <v>166.59</v>
      </c>
      <c r="F170" s="15">
        <f t="shared" si="11"/>
        <v>3.44</v>
      </c>
      <c r="G170" s="16"/>
      <c r="H170" s="15">
        <f t="shared" si="12"/>
        <v>44.399993513513039</v>
      </c>
      <c r="I170" s="15">
        <f t="shared" si="13"/>
        <v>12.906974858579373</v>
      </c>
      <c r="J170" s="15">
        <f t="shared" si="14"/>
        <v>10261.045012570601</v>
      </c>
      <c r="K170" s="15"/>
    </row>
    <row r="171" spans="1:11" x14ac:dyDescent="0.25">
      <c r="A171" s="31">
        <f t="shared" si="10"/>
        <v>164</v>
      </c>
      <c r="B171" s="56" t="s">
        <v>593</v>
      </c>
      <c r="C171" s="15">
        <v>16.510000000000002</v>
      </c>
      <c r="D171" s="23">
        <v>45473.743699999999</v>
      </c>
      <c r="E171" s="41">
        <v>15844.509999999998</v>
      </c>
      <c r="F171" s="15">
        <f t="shared" si="11"/>
        <v>2.87</v>
      </c>
      <c r="G171" s="16"/>
      <c r="H171" s="15">
        <f t="shared" si="12"/>
        <v>361.26118587387714</v>
      </c>
      <c r="I171" s="15">
        <f t="shared" si="13"/>
        <v>125.87497765640317</v>
      </c>
      <c r="J171" s="15">
        <f t="shared" si="14"/>
        <v>2078.1958811072168</v>
      </c>
      <c r="K171" s="15"/>
    </row>
    <row r="172" spans="1:11" x14ac:dyDescent="0.25">
      <c r="A172" s="31">
        <f t="shared" si="10"/>
        <v>165</v>
      </c>
      <c r="B172" s="56" t="s">
        <v>594</v>
      </c>
      <c r="C172" s="15">
        <v>16.510000000000002</v>
      </c>
      <c r="D172" s="23">
        <v>295.61</v>
      </c>
      <c r="E172" s="41">
        <v>103</v>
      </c>
      <c r="F172" s="15">
        <f t="shared" si="11"/>
        <v>2.87</v>
      </c>
      <c r="G172" s="16"/>
      <c r="H172" s="15">
        <f t="shared" si="12"/>
        <v>29.12731879181467</v>
      </c>
      <c r="I172" s="15">
        <f t="shared" si="13"/>
        <v>10.148891565092219</v>
      </c>
      <c r="J172" s="15">
        <f t="shared" si="14"/>
        <v>167.55819973967255</v>
      </c>
      <c r="K172" s="15"/>
    </row>
    <row r="173" spans="1:11" x14ac:dyDescent="0.25">
      <c r="A173" s="31">
        <f t="shared" si="10"/>
        <v>166</v>
      </c>
      <c r="B173" s="56" t="s">
        <v>573</v>
      </c>
      <c r="C173" s="15">
        <v>16.510000000000002</v>
      </c>
      <c r="D173" s="23">
        <v>176340.66379999995</v>
      </c>
      <c r="E173" s="41">
        <v>61442.739999999976</v>
      </c>
      <c r="F173" s="15">
        <f t="shared" si="11"/>
        <v>2.87</v>
      </c>
      <c r="G173" s="16"/>
      <c r="H173" s="15">
        <f t="shared" si="12"/>
        <v>711.40544354538065</v>
      </c>
      <c r="I173" s="15">
        <f t="shared" si="13"/>
        <v>247.87646116563786</v>
      </c>
      <c r="J173" s="15">
        <f t="shared" si="14"/>
        <v>4092.4403738446813</v>
      </c>
      <c r="K173" s="15"/>
    </row>
    <row r="174" spans="1:11" x14ac:dyDescent="0.25">
      <c r="A174" s="31">
        <f t="shared" si="10"/>
        <v>167</v>
      </c>
      <c r="B174" s="56" t="s">
        <v>559</v>
      </c>
      <c r="C174" s="15">
        <v>199.11</v>
      </c>
      <c r="D174" s="23">
        <v>1145.0562</v>
      </c>
      <c r="E174" s="41">
        <v>1286.58</v>
      </c>
      <c r="F174" s="15">
        <f t="shared" si="11"/>
        <v>0.89</v>
      </c>
      <c r="G174" s="16"/>
      <c r="H174" s="15">
        <f t="shared" si="12"/>
        <v>31.923345971248065</v>
      </c>
      <c r="I174" s="15">
        <f t="shared" si="13"/>
        <v>35.868928057582096</v>
      </c>
      <c r="J174" s="15">
        <f t="shared" si="14"/>
        <v>7141.8622655451718</v>
      </c>
      <c r="K174" s="15"/>
    </row>
    <row r="175" spans="1:11" x14ac:dyDescent="0.25">
      <c r="A175" s="31">
        <f t="shared" si="10"/>
        <v>168</v>
      </c>
      <c r="B175" s="56" t="s">
        <v>584</v>
      </c>
      <c r="C175" s="15">
        <v>634.77</v>
      </c>
      <c r="D175" s="23">
        <v>7667.4023999999999</v>
      </c>
      <c r="E175" s="41">
        <v>3911.94</v>
      </c>
      <c r="F175" s="15">
        <f t="shared" si="11"/>
        <v>1.96</v>
      </c>
      <c r="G175" s="16"/>
      <c r="H175" s="15">
        <f t="shared" si="12"/>
        <v>122.58918673357778</v>
      </c>
      <c r="I175" s="15">
        <f t="shared" si="13"/>
        <v>62.545503435498865</v>
      </c>
      <c r="J175" s="15">
        <f t="shared" si="14"/>
        <v>39702.009215751612</v>
      </c>
      <c r="K175" s="15"/>
    </row>
    <row r="176" spans="1:11" x14ac:dyDescent="0.25">
      <c r="A176" s="31">
        <f t="shared" si="10"/>
        <v>169</v>
      </c>
      <c r="B176" s="56" t="s">
        <v>588</v>
      </c>
      <c r="C176" s="15">
        <v>1668</v>
      </c>
      <c r="D176" s="23">
        <v>34620.669000000016</v>
      </c>
      <c r="E176" s="41">
        <v>11735.820000000005</v>
      </c>
      <c r="F176" s="15">
        <f t="shared" si="11"/>
        <v>2.95</v>
      </c>
      <c r="G176" s="16"/>
      <c r="H176" s="15">
        <f t="shared" si="12"/>
        <v>319.57936971901057</v>
      </c>
      <c r="I176" s="15">
        <f t="shared" si="13"/>
        <v>108.33198973525782</v>
      </c>
      <c r="J176" s="15">
        <f t="shared" si="14"/>
        <v>180697.75887841004</v>
      </c>
      <c r="K176" s="15"/>
    </row>
    <row r="177" spans="1:11" x14ac:dyDescent="0.25">
      <c r="A177" s="31">
        <f t="shared" si="10"/>
        <v>170</v>
      </c>
      <c r="B177" s="56" t="s">
        <v>556</v>
      </c>
      <c r="C177" s="15">
        <v>105.53</v>
      </c>
      <c r="D177" s="23">
        <v>492.63239999999996</v>
      </c>
      <c r="E177" s="41">
        <v>356.98</v>
      </c>
      <c r="F177" s="15">
        <f t="shared" si="11"/>
        <v>1.38</v>
      </c>
      <c r="G177" s="16"/>
      <c r="H177" s="15">
        <f t="shared" si="12"/>
        <v>26.073601822533071</v>
      </c>
      <c r="I177" s="15">
        <f t="shared" si="13"/>
        <v>18.893914364154401</v>
      </c>
      <c r="J177" s="15">
        <f t="shared" si="14"/>
        <v>1993.8747828492139</v>
      </c>
      <c r="K177" s="15"/>
    </row>
    <row r="178" spans="1:11" x14ac:dyDescent="0.25">
      <c r="A178" s="31">
        <f t="shared" si="10"/>
        <v>171</v>
      </c>
      <c r="B178" s="56" t="s">
        <v>557</v>
      </c>
      <c r="C178" s="15">
        <v>105.53</v>
      </c>
      <c r="D178" s="23">
        <v>622.2281999999999</v>
      </c>
      <c r="E178" s="41">
        <v>450.89</v>
      </c>
      <c r="F178" s="15">
        <f t="shared" si="11"/>
        <v>1.38</v>
      </c>
      <c r="G178" s="16"/>
      <c r="H178" s="15">
        <f t="shared" si="12"/>
        <v>29.303155393233677</v>
      </c>
      <c r="I178" s="15">
        <f t="shared" si="13"/>
        <v>21.234170574807013</v>
      </c>
      <c r="J178" s="15">
        <f t="shared" si="14"/>
        <v>2240.842020759384</v>
      </c>
      <c r="K178" s="15"/>
    </row>
    <row r="179" spans="1:11" x14ac:dyDescent="0.25">
      <c r="A179" s="31">
        <f t="shared" si="10"/>
        <v>172</v>
      </c>
      <c r="B179" s="56" t="s">
        <v>559</v>
      </c>
      <c r="C179" s="15">
        <v>66.37</v>
      </c>
      <c r="D179" s="23">
        <v>79475.006400000071</v>
      </c>
      <c r="E179" s="41">
        <v>89297.760000000082</v>
      </c>
      <c r="F179" s="15">
        <f t="shared" si="11"/>
        <v>0.89</v>
      </c>
      <c r="G179" s="16"/>
      <c r="H179" s="15">
        <f t="shared" si="12"/>
        <v>265.9563041102806</v>
      </c>
      <c r="I179" s="15">
        <f t="shared" si="13"/>
        <v>298.82730798907932</v>
      </c>
      <c r="J179" s="15">
        <f t="shared" si="14"/>
        <v>19833.168431235197</v>
      </c>
      <c r="K179" s="15"/>
    </row>
    <row r="180" spans="1:11" x14ac:dyDescent="0.25">
      <c r="A180" s="31">
        <f t="shared" si="10"/>
        <v>173</v>
      </c>
      <c r="B180" s="56" t="s">
        <v>560</v>
      </c>
      <c r="C180" s="15">
        <v>66.37</v>
      </c>
      <c r="D180" s="23">
        <v>6709.1225999999979</v>
      </c>
      <c r="E180" s="41">
        <v>7538.3399999999974</v>
      </c>
      <c r="F180" s="15">
        <f t="shared" si="11"/>
        <v>0.89</v>
      </c>
      <c r="G180" s="16"/>
      <c r="H180" s="15">
        <f t="shared" si="12"/>
        <v>77.273016726409736</v>
      </c>
      <c r="I180" s="15">
        <f t="shared" si="13"/>
        <v>86.823614299336782</v>
      </c>
      <c r="J180" s="15">
        <f t="shared" si="14"/>
        <v>5762.4832810469825</v>
      </c>
      <c r="K180" s="15"/>
    </row>
    <row r="181" spans="1:11" x14ac:dyDescent="0.25">
      <c r="A181" s="31">
        <f t="shared" si="10"/>
        <v>174</v>
      </c>
      <c r="B181" s="56" t="s">
        <v>561</v>
      </c>
      <c r="C181" s="15">
        <v>66.37</v>
      </c>
      <c r="D181" s="23">
        <v>218.05</v>
      </c>
      <c r="E181" s="41">
        <v>245</v>
      </c>
      <c r="F181" s="15">
        <f t="shared" si="11"/>
        <v>0.89</v>
      </c>
      <c r="G181" s="16"/>
      <c r="H181" s="15">
        <f t="shared" si="12"/>
        <v>13.930703499823691</v>
      </c>
      <c r="I181" s="15">
        <f t="shared" si="13"/>
        <v>15.652475842498529</v>
      </c>
      <c r="J181" s="15">
        <f t="shared" si="14"/>
        <v>1038.8548216666275</v>
      </c>
      <c r="K181" s="15"/>
    </row>
    <row r="182" spans="1:11" x14ac:dyDescent="0.25">
      <c r="A182" s="31">
        <f t="shared" si="10"/>
        <v>175</v>
      </c>
      <c r="B182" s="56" t="s">
        <v>567</v>
      </c>
      <c r="C182" s="15">
        <v>41.74</v>
      </c>
      <c r="D182" s="23">
        <v>2447.5646999999999</v>
      </c>
      <c r="E182" s="41">
        <v>852.81</v>
      </c>
      <c r="F182" s="15">
        <f t="shared" si="11"/>
        <v>2.87</v>
      </c>
      <c r="G182" s="16"/>
      <c r="H182" s="15">
        <f t="shared" si="12"/>
        <v>83.81235403566707</v>
      </c>
      <c r="I182" s="15">
        <f t="shared" si="13"/>
        <v>29.20291081382128</v>
      </c>
      <c r="J182" s="15">
        <f t="shared" si="14"/>
        <v>1218.9294973689002</v>
      </c>
      <c r="K182" s="15"/>
    </row>
    <row r="183" spans="1:11" x14ac:dyDescent="0.25">
      <c r="A183" s="31">
        <f t="shared" si="10"/>
        <v>176</v>
      </c>
      <c r="B183" s="56" t="s">
        <v>584</v>
      </c>
      <c r="C183" s="15">
        <v>211.59</v>
      </c>
      <c r="D183" s="23">
        <v>3069.85</v>
      </c>
      <c r="E183" s="41">
        <v>1566.25</v>
      </c>
      <c r="F183" s="15">
        <f t="shared" si="11"/>
        <v>1.96</v>
      </c>
      <c r="G183" s="16"/>
      <c r="H183" s="15">
        <f t="shared" si="12"/>
        <v>77.568717921595166</v>
      </c>
      <c r="I183" s="15">
        <f t="shared" si="13"/>
        <v>39.57587649060978</v>
      </c>
      <c r="J183" s="15">
        <f t="shared" si="14"/>
        <v>8373.8597066481234</v>
      </c>
      <c r="K183" s="15"/>
    </row>
    <row r="184" spans="1:11" x14ac:dyDescent="0.25">
      <c r="A184" s="31">
        <f t="shared" si="10"/>
        <v>177</v>
      </c>
      <c r="B184" s="56" t="s">
        <v>570</v>
      </c>
      <c r="C184" s="15">
        <v>26.25</v>
      </c>
      <c r="D184" s="23">
        <v>2109.4500000000003</v>
      </c>
      <c r="E184" s="41">
        <v>735</v>
      </c>
      <c r="F184" s="15">
        <f t="shared" si="5"/>
        <v>2.8700000000000006</v>
      </c>
      <c r="G184" s="16"/>
      <c r="H184" s="15">
        <f t="shared" si="9"/>
        <v>77.808235425307018</v>
      </c>
      <c r="I184" s="15">
        <f t="shared" si="7"/>
        <v>27.110883423451916</v>
      </c>
      <c r="J184" s="15">
        <f t="shared" si="8"/>
        <v>711.66068986561277</v>
      </c>
      <c r="K184" s="15"/>
    </row>
    <row r="185" spans="1:11" x14ac:dyDescent="0.25">
      <c r="A185" s="31">
        <f t="shared" si="10"/>
        <v>178</v>
      </c>
      <c r="B185" s="56" t="s">
        <v>573</v>
      </c>
      <c r="C185" s="15">
        <v>16.510000000000002</v>
      </c>
      <c r="D185" s="23">
        <v>370.23</v>
      </c>
      <c r="E185" s="41">
        <v>129</v>
      </c>
      <c r="F185" s="15">
        <f t="shared" si="5"/>
        <v>2.87</v>
      </c>
      <c r="G185" s="16"/>
      <c r="H185" s="15">
        <f t="shared" si="9"/>
        <v>32.596933904893575</v>
      </c>
      <c r="I185" s="15">
        <f t="shared" si="7"/>
        <v>11.357816691600547</v>
      </c>
      <c r="J185" s="15">
        <f t="shared" si="8"/>
        <v>187.51755357832505</v>
      </c>
      <c r="K185" s="15"/>
    </row>
    <row r="186" spans="1:11" x14ac:dyDescent="0.25">
      <c r="A186" s="31">
        <f t="shared" si="10"/>
        <v>179</v>
      </c>
      <c r="B186" s="56" t="s">
        <v>617</v>
      </c>
      <c r="C186" s="15">
        <v>66.37</v>
      </c>
      <c r="D186" s="23">
        <v>428.97110000000004</v>
      </c>
      <c r="E186" s="41">
        <v>481.99</v>
      </c>
      <c r="F186" s="15">
        <f t="shared" si="5"/>
        <v>0.89</v>
      </c>
      <c r="G186" s="16"/>
      <c r="H186" s="15">
        <f t="shared" si="9"/>
        <v>19.539300883092007</v>
      </c>
      <c r="I186" s="15">
        <f t="shared" si="7"/>
        <v>21.954270655159558</v>
      </c>
      <c r="J186" s="15">
        <f t="shared" si="8"/>
        <v>1457.1049433829401</v>
      </c>
      <c r="K186" s="15"/>
    </row>
    <row r="187" spans="1:11" x14ac:dyDescent="0.25">
      <c r="A187" s="31">
        <f t="shared" si="10"/>
        <v>180</v>
      </c>
      <c r="B187" s="56" t="s">
        <v>618</v>
      </c>
      <c r="C187" s="15">
        <v>66.37</v>
      </c>
      <c r="D187" s="23">
        <v>491.28000000000003</v>
      </c>
      <c r="E187" s="41">
        <v>552</v>
      </c>
      <c r="F187" s="15">
        <f t="shared" si="5"/>
        <v>0.89</v>
      </c>
      <c r="G187" s="16"/>
      <c r="H187" s="15">
        <f t="shared" si="9"/>
        <v>20.910265421557899</v>
      </c>
      <c r="I187" s="15">
        <f t="shared" si="7"/>
        <v>23.49468024894146</v>
      </c>
      <c r="J187" s="15">
        <f t="shared" si="8"/>
        <v>1559.3419281222448</v>
      </c>
      <c r="K187" s="15"/>
    </row>
    <row r="188" spans="1:11" x14ac:dyDescent="0.25">
      <c r="A188" s="31">
        <f t="shared" si="10"/>
        <v>181</v>
      </c>
      <c r="B188" s="56" t="s">
        <v>556</v>
      </c>
      <c r="C188" s="15">
        <v>105.53</v>
      </c>
      <c r="D188" s="23">
        <v>53455.942200000027</v>
      </c>
      <c r="E188" s="41">
        <v>38736.190000000024</v>
      </c>
      <c r="F188" s="15">
        <f t="shared" si="5"/>
        <v>1.38</v>
      </c>
      <c r="G188" s="16"/>
      <c r="H188" s="15">
        <f t="shared" si="9"/>
        <v>271.60486047933682</v>
      </c>
      <c r="I188" s="15">
        <f t="shared" si="7"/>
        <v>196.81511628937454</v>
      </c>
      <c r="J188" s="15">
        <f t="shared" si="8"/>
        <v>20769.899222017695</v>
      </c>
      <c r="K188" s="15"/>
    </row>
    <row r="189" spans="1:11" x14ac:dyDescent="0.25">
      <c r="A189" s="31">
        <f t="shared" si="10"/>
        <v>182</v>
      </c>
      <c r="B189" s="56" t="s">
        <v>557</v>
      </c>
      <c r="C189" s="15">
        <v>105.53</v>
      </c>
      <c r="D189" s="23">
        <v>2865.4181999999996</v>
      </c>
      <c r="E189" s="41">
        <v>2076.39</v>
      </c>
      <c r="F189" s="15">
        <f t="shared" si="5"/>
        <v>1.38</v>
      </c>
      <c r="G189" s="16"/>
      <c r="H189" s="15">
        <f t="shared" si="9"/>
        <v>62.883043151552386</v>
      </c>
      <c r="I189" s="15">
        <f t="shared" si="7"/>
        <v>45.567422573588686</v>
      </c>
      <c r="J189" s="15">
        <f t="shared" si="8"/>
        <v>4808.730104190814</v>
      </c>
      <c r="K189" s="15"/>
    </row>
    <row r="190" spans="1:11" x14ac:dyDescent="0.25">
      <c r="A190" s="31">
        <f t="shared" si="10"/>
        <v>183</v>
      </c>
      <c r="B190" s="56" t="s">
        <v>558</v>
      </c>
      <c r="C190" s="15">
        <v>105.53</v>
      </c>
      <c r="D190" s="23">
        <v>3683.7443999999991</v>
      </c>
      <c r="E190" s="41">
        <v>2669.3799999999997</v>
      </c>
      <c r="F190" s="15">
        <f t="shared" si="5"/>
        <v>1.38</v>
      </c>
      <c r="G190" s="16"/>
      <c r="H190" s="15">
        <f t="shared" si="9"/>
        <v>71.299139349644321</v>
      </c>
      <c r="I190" s="15">
        <f t="shared" si="7"/>
        <v>51.666043006988637</v>
      </c>
      <c r="J190" s="15">
        <f t="shared" si="8"/>
        <v>5452.3175185275113</v>
      </c>
      <c r="K190" s="15"/>
    </row>
    <row r="191" spans="1:11" x14ac:dyDescent="0.25">
      <c r="A191" s="31">
        <f t="shared" si="10"/>
        <v>184</v>
      </c>
      <c r="B191" s="56" t="s">
        <v>623</v>
      </c>
      <c r="C191" s="15">
        <v>159</v>
      </c>
      <c r="D191" s="23">
        <v>525.82139999999993</v>
      </c>
      <c r="E191" s="41">
        <v>381.03</v>
      </c>
      <c r="F191" s="15">
        <f t="shared" si="5"/>
        <v>1.38</v>
      </c>
      <c r="G191" s="16"/>
      <c r="H191" s="15">
        <f t="shared" si="9"/>
        <v>26.937585860652025</v>
      </c>
      <c r="I191" s="15">
        <f t="shared" si="7"/>
        <v>19.519989754095672</v>
      </c>
      <c r="J191" s="15">
        <f t="shared" si="8"/>
        <v>3103.678370901212</v>
      </c>
      <c r="K191" s="15"/>
    </row>
    <row r="192" spans="1:11" x14ac:dyDescent="0.25">
      <c r="A192" s="31">
        <f t="shared" si="10"/>
        <v>185</v>
      </c>
      <c r="B192" s="56" t="s">
        <v>559</v>
      </c>
      <c r="C192" s="15">
        <v>66.37</v>
      </c>
      <c r="D192" s="23">
        <v>93237.138700000229</v>
      </c>
      <c r="E192" s="41">
        <v>104760.83000000025</v>
      </c>
      <c r="F192" s="15">
        <f t="shared" si="5"/>
        <v>0.89</v>
      </c>
      <c r="G192" s="16"/>
      <c r="H192" s="15">
        <f t="shared" si="9"/>
        <v>288.06432171131536</v>
      </c>
      <c r="I192" s="15">
        <f t="shared" si="7"/>
        <v>323.66777720372511</v>
      </c>
      <c r="J192" s="15">
        <f t="shared" si="8"/>
        <v>21481.830373011238</v>
      </c>
      <c r="K192" s="15"/>
    </row>
    <row r="193" spans="1:11" x14ac:dyDescent="0.25">
      <c r="A193" s="31">
        <f t="shared" si="10"/>
        <v>186</v>
      </c>
      <c r="B193" s="56" t="s">
        <v>560</v>
      </c>
      <c r="C193" s="15">
        <v>66.37</v>
      </c>
      <c r="D193" s="23">
        <v>3153.1720999999993</v>
      </c>
      <c r="E193" s="41">
        <v>3542.8899999999994</v>
      </c>
      <c r="F193" s="15">
        <f t="shared" si="5"/>
        <v>0.8899999999999999</v>
      </c>
      <c r="G193" s="16"/>
      <c r="H193" s="15">
        <f t="shared" si="9"/>
        <v>52.97474085826186</v>
      </c>
      <c r="I193" s="15">
        <f t="shared" si="7"/>
        <v>59.522180739620076</v>
      </c>
      <c r="J193" s="15">
        <f t="shared" si="8"/>
        <v>3950.4871356885847</v>
      </c>
      <c r="K193" s="15"/>
    </row>
    <row r="194" spans="1:11" x14ac:dyDescent="0.25">
      <c r="A194" s="31">
        <f t="shared" si="10"/>
        <v>187</v>
      </c>
      <c r="B194" s="56" t="s">
        <v>561</v>
      </c>
      <c r="C194" s="15">
        <v>66.37</v>
      </c>
      <c r="D194" s="23">
        <v>17159.164399999998</v>
      </c>
      <c r="E194" s="41">
        <v>19279.96</v>
      </c>
      <c r="F194" s="15">
        <f t="shared" si="5"/>
        <v>0.8899999999999999</v>
      </c>
      <c r="G194" s="16"/>
      <c r="H194" s="15">
        <f t="shared" si="9"/>
        <v>123.57854310518471</v>
      </c>
      <c r="I194" s="15">
        <f t="shared" si="7"/>
        <v>138.85229562380306</v>
      </c>
      <c r="J194" s="15">
        <f t="shared" si="8"/>
        <v>9215.6268605518089</v>
      </c>
      <c r="K194" s="15"/>
    </row>
    <row r="195" spans="1:11" x14ac:dyDescent="0.25">
      <c r="A195" s="31">
        <f t="shared" si="10"/>
        <v>188</v>
      </c>
      <c r="B195" s="56" t="s">
        <v>582</v>
      </c>
      <c r="C195" s="15">
        <v>167.8</v>
      </c>
      <c r="D195" s="23">
        <v>1975.6016</v>
      </c>
      <c r="E195" s="41">
        <v>1007.96</v>
      </c>
      <c r="F195" s="15">
        <f t="shared" si="5"/>
        <v>1.96</v>
      </c>
      <c r="G195" s="16"/>
      <c r="H195" s="15">
        <f t="shared" si="9"/>
        <v>62.226836140044917</v>
      </c>
      <c r="I195" s="15">
        <f t="shared" si="7"/>
        <v>31.748385785737202</v>
      </c>
      <c r="J195" s="15">
        <f t="shared" si="8"/>
        <v>5327.379134846703</v>
      </c>
      <c r="K195" s="15"/>
    </row>
    <row r="196" spans="1:11" x14ac:dyDescent="0.25">
      <c r="A196" s="31">
        <f t="shared" si="10"/>
        <v>189</v>
      </c>
      <c r="B196" s="56" t="s">
        <v>567</v>
      </c>
      <c r="C196" s="15">
        <v>41.74</v>
      </c>
      <c r="D196" s="23">
        <v>95565.776600000114</v>
      </c>
      <c r="E196" s="41">
        <v>33298.180000000037</v>
      </c>
      <c r="F196" s="15">
        <f t="shared" si="5"/>
        <v>2.87</v>
      </c>
      <c r="G196" s="16"/>
      <c r="H196" s="15">
        <f t="shared" si="9"/>
        <v>523.71154163527876</v>
      </c>
      <c r="I196" s="15">
        <f t="shared" si="7"/>
        <v>182.47788907152571</v>
      </c>
      <c r="J196" s="15">
        <f t="shared" si="8"/>
        <v>7616.6270898454832</v>
      </c>
      <c r="K196" s="15"/>
    </row>
    <row r="197" spans="1:11" x14ac:dyDescent="0.25">
      <c r="A197" s="31">
        <f t="shared" si="10"/>
        <v>190</v>
      </c>
      <c r="B197" s="56" t="s">
        <v>569</v>
      </c>
      <c r="C197" s="15">
        <v>211.59</v>
      </c>
      <c r="D197" s="23">
        <v>305104.71320000046</v>
      </c>
      <c r="E197" s="41">
        <v>155665.67000000025</v>
      </c>
      <c r="F197" s="15">
        <f t="shared" si="5"/>
        <v>1.96</v>
      </c>
      <c r="G197" s="16"/>
      <c r="H197" s="15">
        <f t="shared" si="9"/>
        <v>773.3079838408504</v>
      </c>
      <c r="I197" s="15">
        <f t="shared" si="7"/>
        <v>394.5448897147196</v>
      </c>
      <c r="J197" s="15">
        <f t="shared" si="8"/>
        <v>83481.753214737517</v>
      </c>
      <c r="K197" s="15"/>
    </row>
    <row r="198" spans="1:11" x14ac:dyDescent="0.25">
      <c r="A198" s="31">
        <f t="shared" si="10"/>
        <v>191</v>
      </c>
      <c r="B198" s="56" t="s">
        <v>584</v>
      </c>
      <c r="C198" s="15">
        <v>211.59</v>
      </c>
      <c r="D198" s="23">
        <v>10519.065199999997</v>
      </c>
      <c r="E198" s="41">
        <v>5366.869999999999</v>
      </c>
      <c r="F198" s="15">
        <f t="shared" si="5"/>
        <v>1.96</v>
      </c>
      <c r="G198" s="16"/>
      <c r="H198" s="15">
        <f t="shared" si="9"/>
        <v>143.58749176721486</v>
      </c>
      <c r="I198" s="15">
        <f t="shared" si="7"/>
        <v>73.258924371027987</v>
      </c>
      <c r="J198" s="15">
        <f t="shared" si="8"/>
        <v>15500.855807665812</v>
      </c>
      <c r="K198" s="15"/>
    </row>
    <row r="199" spans="1:11" x14ac:dyDescent="0.25">
      <c r="A199" s="31">
        <f t="shared" si="10"/>
        <v>192</v>
      </c>
      <c r="B199" s="56" t="s">
        <v>585</v>
      </c>
      <c r="C199" s="15">
        <v>211.59</v>
      </c>
      <c r="D199" s="23">
        <v>2337.7312000000002</v>
      </c>
      <c r="E199" s="41">
        <v>1192.72</v>
      </c>
      <c r="F199" s="15">
        <f t="shared" si="5"/>
        <v>1.9600000000000002</v>
      </c>
      <c r="G199" s="16"/>
      <c r="H199" s="15">
        <f t="shared" si="9"/>
        <v>67.690125956449521</v>
      </c>
      <c r="I199" s="15">
        <f t="shared" si="7"/>
        <v>34.535778549208935</v>
      </c>
      <c r="J199" s="15">
        <f t="shared" si="8"/>
        <v>7307.4253832271188</v>
      </c>
      <c r="K199" s="15"/>
    </row>
    <row r="200" spans="1:11" x14ac:dyDescent="0.25">
      <c r="A200" s="31">
        <f t="shared" si="10"/>
        <v>193</v>
      </c>
      <c r="B200" s="56" t="s">
        <v>586</v>
      </c>
      <c r="C200" s="15">
        <v>211.59</v>
      </c>
      <c r="D200" s="23">
        <v>601.02</v>
      </c>
      <c r="E200" s="41">
        <v>126</v>
      </c>
      <c r="F200" s="15">
        <f t="shared" si="5"/>
        <v>4.7699999999999996</v>
      </c>
      <c r="G200" s="16"/>
      <c r="H200" s="15">
        <f t="shared" ref="H200:H203" si="19">F200*E200^0.5</f>
        <v>53.543117204735097</v>
      </c>
      <c r="I200" s="15">
        <f t="shared" si="7"/>
        <v>11.224972160321824</v>
      </c>
      <c r="J200" s="15">
        <f t="shared" si="8"/>
        <v>2375.0918594024947</v>
      </c>
      <c r="K200" s="15"/>
    </row>
    <row r="201" spans="1:11" x14ac:dyDescent="0.25">
      <c r="A201" s="31">
        <f t="shared" si="10"/>
        <v>194</v>
      </c>
      <c r="B201" s="56" t="s">
        <v>587</v>
      </c>
      <c r="C201" s="15">
        <v>41.74</v>
      </c>
      <c r="D201" s="23">
        <v>8882.4777999999988</v>
      </c>
      <c r="E201" s="41">
        <v>3094.9399999999996</v>
      </c>
      <c r="F201" s="15">
        <f t="shared" si="5"/>
        <v>2.87</v>
      </c>
      <c r="G201" s="16"/>
      <c r="H201" s="15">
        <f t="shared" si="19"/>
        <v>159.66437074688892</v>
      </c>
      <c r="I201" s="15">
        <f t="shared" si="7"/>
        <v>55.632184929229588</v>
      </c>
      <c r="J201" s="15">
        <f t="shared" si="8"/>
        <v>2322.0873989460433</v>
      </c>
      <c r="K201" s="15"/>
    </row>
    <row r="202" spans="1:11" x14ac:dyDescent="0.25">
      <c r="A202" s="31">
        <f t="shared" si="10"/>
        <v>195</v>
      </c>
      <c r="B202" s="56" t="s">
        <v>588</v>
      </c>
      <c r="C202" s="15">
        <v>556</v>
      </c>
      <c r="D202" s="23">
        <v>332918.76900000067</v>
      </c>
      <c r="E202" s="41">
        <v>112853.82000000023</v>
      </c>
      <c r="F202" s="15">
        <f t="shared" si="5"/>
        <v>2.95</v>
      </c>
      <c r="G202" s="16"/>
      <c r="H202" s="15">
        <f t="shared" si="19"/>
        <v>991.01481752292784</v>
      </c>
      <c r="I202" s="15">
        <f t="shared" si="7"/>
        <v>335.93722627895858</v>
      </c>
      <c r="J202" s="15">
        <f t="shared" si="8"/>
        <v>186781.09781110098</v>
      </c>
      <c r="K202" s="15"/>
    </row>
    <row r="203" spans="1:11" x14ac:dyDescent="0.25">
      <c r="A203" s="31">
        <f t="shared" si="10"/>
        <v>196</v>
      </c>
      <c r="B203" s="56" t="s">
        <v>570</v>
      </c>
      <c r="C203" s="15">
        <v>26.25</v>
      </c>
      <c r="D203" s="23">
        <v>7923.8690999999981</v>
      </c>
      <c r="E203" s="41">
        <v>2760.9299999999994</v>
      </c>
      <c r="F203" s="15">
        <f t="shared" si="5"/>
        <v>2.87</v>
      </c>
      <c r="G203" s="16"/>
      <c r="H203" s="15">
        <f t="shared" si="19"/>
        <v>150.80286574531667</v>
      </c>
      <c r="I203" s="15">
        <f t="shared" si="7"/>
        <v>52.544552524500574</v>
      </c>
      <c r="J203" s="15">
        <f t="shared" si="8"/>
        <v>1379.29450376814</v>
      </c>
      <c r="K203" s="15"/>
    </row>
    <row r="204" spans="1:11" x14ac:dyDescent="0.25">
      <c r="A204" s="31">
        <f t="shared" si="10"/>
        <v>197</v>
      </c>
      <c r="B204" s="56" t="s">
        <v>572</v>
      </c>
      <c r="C204" s="15">
        <v>26.254999999999999</v>
      </c>
      <c r="D204" s="23">
        <v>6331.1052</v>
      </c>
      <c r="E204" s="41">
        <v>2205.96</v>
      </c>
      <c r="F204" s="15">
        <f t="shared" si="5"/>
        <v>2.87</v>
      </c>
      <c r="G204" s="16"/>
      <c r="H204" s="15">
        <f t="shared" ref="H204" si="20">F204*E204^0.5</f>
        <v>134.79715102330616</v>
      </c>
      <c r="I204" s="15">
        <f t="shared" si="7"/>
        <v>46.967648440176355</v>
      </c>
      <c r="J204" s="15">
        <f t="shared" si="8"/>
        <v>1233.1356097968301</v>
      </c>
      <c r="K204" s="15"/>
    </row>
    <row r="205" spans="1:11" x14ac:dyDescent="0.25">
      <c r="A205" s="31">
        <f t="shared" ref="A205:A223" si="21">A204+1</f>
        <v>198</v>
      </c>
      <c r="B205" s="17" t="s">
        <v>13</v>
      </c>
      <c r="D205" s="60">
        <f>SUM(D8:D204)</f>
        <v>182004912.79492402</v>
      </c>
      <c r="E205" s="19">
        <f>SUM(E8:E204)</f>
        <v>114218401.94399028</v>
      </c>
    </row>
    <row r="206" spans="1:11" x14ac:dyDescent="0.25">
      <c r="A206" s="31">
        <f t="shared" si="21"/>
        <v>199</v>
      </c>
    </row>
    <row r="207" spans="1:11" ht="13" x14ac:dyDescent="0.3">
      <c r="A207" s="31">
        <f t="shared" si="21"/>
        <v>200</v>
      </c>
      <c r="B207" s="9" t="s">
        <v>14</v>
      </c>
      <c r="H207" s="74" t="s">
        <v>15</v>
      </c>
      <c r="I207" s="74"/>
    </row>
    <row r="208" spans="1:11" x14ac:dyDescent="0.25">
      <c r="A208" s="31">
        <f t="shared" si="21"/>
        <v>201</v>
      </c>
    </row>
    <row r="209" spans="1:9" x14ac:dyDescent="0.25">
      <c r="A209" s="31">
        <f t="shared" si="21"/>
        <v>202</v>
      </c>
      <c r="B209" s="2" t="s">
        <v>16</v>
      </c>
      <c r="D209" s="20">
        <f>H209</f>
        <v>3.3880308288930776E-3</v>
      </c>
      <c r="H209" s="20">
        <f t="array" ref="H209:I211">LINEST(H8:H204,I8:J204,FALSE,TRUE)</f>
        <v>3.3880308288930776E-3</v>
      </c>
      <c r="I209" s="1">
        <v>1.188534763635835</v>
      </c>
    </row>
    <row r="210" spans="1:9" x14ac:dyDescent="0.25">
      <c r="A210" s="31">
        <f t="shared" si="21"/>
        <v>203</v>
      </c>
      <c r="B210" s="2" t="s">
        <v>17</v>
      </c>
      <c r="D210" s="20">
        <f>I209</f>
        <v>1.188534763635835</v>
      </c>
      <c r="H210" s="20">
        <v>4.6946757449158348E-4</v>
      </c>
      <c r="I210" s="1">
        <v>8.3913233169335757E-2</v>
      </c>
    </row>
    <row r="211" spans="1:9" x14ac:dyDescent="0.25">
      <c r="A211" s="31">
        <f t="shared" si="21"/>
        <v>204</v>
      </c>
      <c r="B211" s="2" t="s">
        <v>18</v>
      </c>
      <c r="D211" s="1">
        <f>H211</f>
        <v>0.78317600759423445</v>
      </c>
      <c r="H211" s="20">
        <v>0.78317600759423445</v>
      </c>
      <c r="I211" s="1">
        <v>666.81118918062725</v>
      </c>
    </row>
    <row r="212" spans="1:9" x14ac:dyDescent="0.25">
      <c r="A212" s="31">
        <f t="shared" si="21"/>
        <v>205</v>
      </c>
      <c r="H212" s="20"/>
      <c r="I212" s="1"/>
    </row>
    <row r="213" spans="1:9" ht="13" x14ac:dyDescent="0.3">
      <c r="A213" s="31">
        <f t="shared" si="21"/>
        <v>206</v>
      </c>
      <c r="B213" s="21" t="s">
        <v>19</v>
      </c>
      <c r="C213" s="22"/>
    </row>
    <row r="214" spans="1:9" x14ac:dyDescent="0.25">
      <c r="A214" s="31">
        <f t="shared" si="21"/>
        <v>207</v>
      </c>
      <c r="C214" s="22"/>
    </row>
    <row r="215" spans="1:9" x14ac:dyDescent="0.25">
      <c r="A215" s="31">
        <f t="shared" si="21"/>
        <v>208</v>
      </c>
      <c r="B215" s="2" t="s">
        <v>20</v>
      </c>
      <c r="C215" s="22"/>
      <c r="D215" s="16">
        <f>E205</f>
        <v>114218401.94399028</v>
      </c>
    </row>
    <row r="216" spans="1:9" x14ac:dyDescent="0.25">
      <c r="A216" s="31">
        <f t="shared" si="21"/>
        <v>209</v>
      </c>
      <c r="B216" s="2" t="s">
        <v>21</v>
      </c>
      <c r="C216" s="22"/>
      <c r="D216" s="23">
        <f>D210</f>
        <v>1.188534763635835</v>
      </c>
      <c r="E216" s="24"/>
      <c r="F216" s="3"/>
    </row>
    <row r="217" spans="1:9" x14ac:dyDescent="0.25">
      <c r="A217" s="31">
        <f t="shared" si="21"/>
        <v>210</v>
      </c>
      <c r="B217" s="2" t="s">
        <v>22</v>
      </c>
      <c r="C217" s="22"/>
      <c r="D217" s="23">
        <f>MIN(F8:F204)</f>
        <v>0.74999999999999989</v>
      </c>
    </row>
    <row r="218" spans="1:9" x14ac:dyDescent="0.25">
      <c r="A218" s="31">
        <f t="shared" si="21"/>
        <v>211</v>
      </c>
      <c r="B218" s="2" t="s">
        <v>23</v>
      </c>
      <c r="C218" s="22"/>
      <c r="D218" s="42" t="s">
        <v>24</v>
      </c>
    </row>
    <row r="219" spans="1:9" x14ac:dyDescent="0.25">
      <c r="A219" s="31">
        <f t="shared" si="21"/>
        <v>212</v>
      </c>
      <c r="B219" s="2" t="s">
        <v>25</v>
      </c>
      <c r="C219" s="22"/>
      <c r="D219" s="25">
        <f>IF(D218="Z",D215*D216,D215*D217)</f>
        <v>135752541.35736328</v>
      </c>
    </row>
    <row r="220" spans="1:9" x14ac:dyDescent="0.25">
      <c r="A220" s="31">
        <f t="shared" si="21"/>
        <v>213</v>
      </c>
      <c r="B220" s="2" t="s">
        <v>26</v>
      </c>
      <c r="C220" s="22"/>
      <c r="D220" s="25">
        <f>D205</f>
        <v>182004912.79492402</v>
      </c>
    </row>
    <row r="221" spans="1:9" x14ac:dyDescent="0.25">
      <c r="A221" s="31">
        <f t="shared" si="21"/>
        <v>214</v>
      </c>
      <c r="B221" s="2" t="s">
        <v>27</v>
      </c>
      <c r="C221" s="22"/>
      <c r="D221" s="26">
        <f>D219/D220</f>
        <v>0.74587295075009274</v>
      </c>
      <c r="F221" s="49"/>
      <c r="G221" s="49"/>
      <c r="H221" s="49"/>
    </row>
    <row r="222" spans="1:9" x14ac:dyDescent="0.25">
      <c r="A222" s="31">
        <f t="shared" si="21"/>
        <v>215</v>
      </c>
      <c r="B222" s="2" t="s">
        <v>28</v>
      </c>
      <c r="C222" s="22"/>
      <c r="D222" s="27">
        <f>D221</f>
        <v>0.74587295075009274</v>
      </c>
      <c r="F222" s="46"/>
      <c r="H222" s="46"/>
    </row>
    <row r="223" spans="1:9" x14ac:dyDescent="0.25">
      <c r="A223" s="31">
        <f t="shared" si="21"/>
        <v>216</v>
      </c>
      <c r="B223" s="2" t="s">
        <v>29</v>
      </c>
      <c r="C223" s="22"/>
      <c r="D223" s="28">
        <f>1-D222</f>
        <v>0.25412704924990726</v>
      </c>
      <c r="F223" s="46"/>
      <c r="H223" s="46"/>
    </row>
    <row r="224" spans="1:9" hidden="1" x14ac:dyDescent="0.25"/>
    <row r="225" spans="1:11" ht="13" hidden="1" x14ac:dyDescent="0.3">
      <c r="A225" s="4" t="s">
        <v>30</v>
      </c>
      <c r="B225" s="5"/>
    </row>
    <row r="226" spans="1:11" ht="13" hidden="1" x14ac:dyDescent="0.3">
      <c r="F226" s="6" t="s">
        <v>2</v>
      </c>
      <c r="I226" s="6" t="s">
        <v>3</v>
      </c>
    </row>
    <row r="227" spans="1:11" ht="13" hidden="1" x14ac:dyDescent="0.3">
      <c r="C227" s="7"/>
      <c r="D227" s="6"/>
      <c r="E227" s="8"/>
      <c r="F227" s="6" t="s">
        <v>4</v>
      </c>
      <c r="H227" s="6"/>
      <c r="I227" s="6"/>
      <c r="J227" s="6"/>
      <c r="K227" s="6"/>
    </row>
    <row r="228" spans="1:11" ht="13" hidden="1" x14ac:dyDescent="0.3">
      <c r="B228" s="9" t="s">
        <v>5</v>
      </c>
      <c r="C228" s="10" t="s">
        <v>6</v>
      </c>
      <c r="D228" s="11" t="s">
        <v>7</v>
      </c>
      <c r="E228" s="12" t="s">
        <v>8</v>
      </c>
      <c r="F228" s="11" t="s">
        <v>9</v>
      </c>
      <c r="H228" s="13" t="s">
        <v>10</v>
      </c>
      <c r="I228" s="13" t="s">
        <v>11</v>
      </c>
      <c r="J228" s="13" t="s">
        <v>12</v>
      </c>
      <c r="K228" s="14"/>
    </row>
    <row r="229" spans="1:11" hidden="1" x14ac:dyDescent="0.25">
      <c r="B229" s="2" t="s">
        <v>31</v>
      </c>
      <c r="C229" s="15">
        <v>66.37</v>
      </c>
      <c r="D229" s="23">
        <v>6847.5</v>
      </c>
      <c r="E229" s="41">
        <v>10343</v>
      </c>
      <c r="F229" s="15">
        <f t="shared" ref="F229:F252" si="22">D229/E229</f>
        <v>0.66204196074639854</v>
      </c>
      <c r="H229" s="15">
        <f t="shared" ref="H229:H252" si="23">F229*E229^0.5</f>
        <v>67.330025443415394</v>
      </c>
      <c r="I229" s="15">
        <f t="shared" ref="I229:I252" si="24">E229^0.5</f>
        <v>101.70054080485511</v>
      </c>
      <c r="J229" s="15">
        <f t="shared" ref="J229:J252" si="25">C229*E229^0.5</f>
        <v>6749.8648932182341</v>
      </c>
      <c r="K229" s="15"/>
    </row>
    <row r="230" spans="1:11" hidden="1" x14ac:dyDescent="0.25">
      <c r="B230" s="2" t="s">
        <v>32</v>
      </c>
      <c r="C230" s="15">
        <v>105.53</v>
      </c>
      <c r="D230" s="15">
        <v>4420044.63</v>
      </c>
      <c r="E230" s="41">
        <v>1695372</v>
      </c>
      <c r="F230" s="15">
        <f t="shared" si="22"/>
        <v>2.6071237639880804</v>
      </c>
      <c r="H230" s="15">
        <f t="shared" si="23"/>
        <v>3394.6433380785238</v>
      </c>
      <c r="I230" s="15">
        <f t="shared" si="24"/>
        <v>1302.0645145306742</v>
      </c>
      <c r="J230" s="15">
        <f t="shared" si="25"/>
        <v>137406.86821842205</v>
      </c>
      <c r="K230" s="15"/>
    </row>
    <row r="231" spans="1:11" hidden="1" x14ac:dyDescent="0.25">
      <c r="B231" s="2" t="s">
        <v>33</v>
      </c>
      <c r="C231" s="15">
        <v>66.37</v>
      </c>
      <c r="D231" s="15">
        <v>743115.49</v>
      </c>
      <c r="E231" s="41">
        <v>610998</v>
      </c>
      <c r="F231" s="15">
        <f t="shared" si="22"/>
        <v>1.21623227899273</v>
      </c>
      <c r="H231" s="15">
        <f t="shared" si="23"/>
        <v>950.68451441974128</v>
      </c>
      <c r="I231" s="15">
        <f t="shared" si="24"/>
        <v>781.66361051285992</v>
      </c>
      <c r="J231" s="15">
        <f t="shared" si="25"/>
        <v>51879.013829738513</v>
      </c>
      <c r="K231" s="15"/>
    </row>
    <row r="232" spans="1:11" hidden="1" x14ac:dyDescent="0.25">
      <c r="B232" s="2" t="s">
        <v>34</v>
      </c>
      <c r="C232" s="15">
        <v>750</v>
      </c>
      <c r="D232" s="15">
        <v>891822.04</v>
      </c>
      <c r="E232" s="41">
        <v>49004</v>
      </c>
      <c r="F232" s="15">
        <f t="shared" si="22"/>
        <v>18.198964166190517</v>
      </c>
      <c r="H232" s="15">
        <f t="shared" si="23"/>
        <v>4028.676873190369</v>
      </c>
      <c r="I232" s="15">
        <f t="shared" si="24"/>
        <v>221.36847110643376</v>
      </c>
      <c r="J232" s="15">
        <f t="shared" si="25"/>
        <v>166026.35332982533</v>
      </c>
      <c r="K232" s="15"/>
    </row>
    <row r="233" spans="1:11" hidden="1" x14ac:dyDescent="0.25">
      <c r="B233" s="2" t="s">
        <v>35</v>
      </c>
      <c r="C233" s="15">
        <v>750</v>
      </c>
      <c r="D233" s="15">
        <v>471.06</v>
      </c>
      <c r="E233" s="41">
        <v>86</v>
      </c>
      <c r="F233" s="15">
        <f t="shared" si="22"/>
        <v>5.4774418604651167</v>
      </c>
      <c r="H233" s="15">
        <f t="shared" si="23"/>
        <v>50.795706145211703</v>
      </c>
      <c r="I233" s="15">
        <f t="shared" si="24"/>
        <v>9.2736184954957039</v>
      </c>
      <c r="J233" s="15">
        <f t="shared" si="25"/>
        <v>6955.2138716217778</v>
      </c>
      <c r="K233" s="15"/>
    </row>
    <row r="234" spans="1:11" hidden="1" x14ac:dyDescent="0.25">
      <c r="B234" s="2" t="s">
        <v>36</v>
      </c>
      <c r="C234" s="15">
        <v>211.59200000000001</v>
      </c>
      <c r="D234" s="15">
        <v>536862.15</v>
      </c>
      <c r="E234" s="41">
        <v>147974</v>
      </c>
      <c r="F234" s="15">
        <f t="shared" si="22"/>
        <v>3.6280843256247719</v>
      </c>
      <c r="H234" s="15">
        <f t="shared" si="23"/>
        <v>1395.6293030157453</v>
      </c>
      <c r="I234" s="15">
        <f t="shared" si="24"/>
        <v>384.67388785827404</v>
      </c>
      <c r="J234" s="15">
        <f t="shared" si="25"/>
        <v>81393.917279707923</v>
      </c>
      <c r="K234" s="15"/>
    </row>
    <row r="235" spans="1:11" hidden="1" x14ac:dyDescent="0.25">
      <c r="B235" s="2" t="s">
        <v>37</v>
      </c>
      <c r="C235" s="15">
        <v>500</v>
      </c>
      <c r="D235" s="15">
        <v>107004.63</v>
      </c>
      <c r="E235" s="41">
        <v>39451</v>
      </c>
      <c r="F235" s="15">
        <f t="shared" si="22"/>
        <v>2.7123426529112065</v>
      </c>
      <c r="H235" s="15">
        <f t="shared" si="23"/>
        <v>538.73297839280463</v>
      </c>
      <c r="I235" s="15">
        <f t="shared" si="24"/>
        <v>198.62275801126114</v>
      </c>
      <c r="J235" s="15">
        <f t="shared" si="25"/>
        <v>99311.379005630573</v>
      </c>
      <c r="K235" s="15"/>
    </row>
    <row r="236" spans="1:11" hidden="1" x14ac:dyDescent="0.25">
      <c r="B236" s="2" t="s">
        <v>38</v>
      </c>
      <c r="C236" s="15">
        <v>500</v>
      </c>
      <c r="D236" s="15">
        <v>1407895.44</v>
      </c>
      <c r="E236" s="41">
        <v>127613</v>
      </c>
      <c r="F236" s="15">
        <f t="shared" si="22"/>
        <v>11.032539318094551</v>
      </c>
      <c r="H236" s="15">
        <f t="shared" si="23"/>
        <v>3941.1498065369233</v>
      </c>
      <c r="I236" s="15">
        <f t="shared" si="24"/>
        <v>357.22961803299569</v>
      </c>
      <c r="J236" s="15">
        <f t="shared" si="25"/>
        <v>178614.80901649783</v>
      </c>
      <c r="K236" s="15"/>
    </row>
    <row r="237" spans="1:11" hidden="1" x14ac:dyDescent="0.25">
      <c r="B237" s="2" t="s">
        <v>39</v>
      </c>
      <c r="C237" s="15">
        <v>500</v>
      </c>
      <c r="D237" s="15">
        <v>7549.15</v>
      </c>
      <c r="E237" s="41">
        <v>2146</v>
      </c>
      <c r="F237" s="15">
        <f t="shared" si="22"/>
        <v>3.5177772600186392</v>
      </c>
      <c r="H237" s="15">
        <f t="shared" si="23"/>
        <v>162.96081799766995</v>
      </c>
      <c r="I237" s="15">
        <f t="shared" si="24"/>
        <v>46.324939287601879</v>
      </c>
      <c r="J237" s="15">
        <f t="shared" si="25"/>
        <v>23162.469643800938</v>
      </c>
      <c r="K237" s="15"/>
    </row>
    <row r="238" spans="1:11" hidden="1" x14ac:dyDescent="0.25">
      <c r="B238" s="2" t="s">
        <v>40</v>
      </c>
      <c r="C238" s="15">
        <v>66.37</v>
      </c>
      <c r="D238" s="15">
        <v>2690.72</v>
      </c>
      <c r="E238" s="41">
        <v>32</v>
      </c>
      <c r="F238" s="15">
        <f t="shared" si="22"/>
        <v>84.084999999999994</v>
      </c>
      <c r="H238" s="15">
        <f t="shared" si="23"/>
        <v>475.6565895685668</v>
      </c>
      <c r="I238" s="15">
        <f t="shared" si="24"/>
        <v>5.6568542494923806</v>
      </c>
      <c r="J238" s="15">
        <f t="shared" si="25"/>
        <v>375.4454165388093</v>
      </c>
      <c r="K238" s="15"/>
    </row>
    <row r="239" spans="1:11" hidden="1" x14ac:dyDescent="0.25">
      <c r="B239" s="2" t="s">
        <v>41</v>
      </c>
      <c r="C239" s="15">
        <v>105.53</v>
      </c>
      <c r="D239" s="15">
        <v>31944.74</v>
      </c>
      <c r="E239" s="41">
        <v>9570</v>
      </c>
      <c r="F239" s="15">
        <f t="shared" si="22"/>
        <v>3.3380083594566354</v>
      </c>
      <c r="H239" s="15">
        <f t="shared" si="23"/>
        <v>326.54526357102282</v>
      </c>
      <c r="I239" s="15">
        <f t="shared" si="24"/>
        <v>97.826376811164792</v>
      </c>
      <c r="J239" s="15">
        <f t="shared" si="25"/>
        <v>10323.617544882221</v>
      </c>
      <c r="K239" s="15"/>
    </row>
    <row r="240" spans="1:11" hidden="1" x14ac:dyDescent="0.25">
      <c r="B240" s="2" t="s">
        <v>42</v>
      </c>
      <c r="C240" s="15">
        <v>133.07</v>
      </c>
      <c r="D240" s="15">
        <v>411.89</v>
      </c>
      <c r="E240" s="41">
        <v>89</v>
      </c>
      <c r="F240" s="15">
        <f t="shared" si="22"/>
        <v>4.6279775280898878</v>
      </c>
      <c r="H240" s="15">
        <f t="shared" si="23"/>
        <v>43.660252679581959</v>
      </c>
      <c r="I240" s="15">
        <f t="shared" si="24"/>
        <v>9.4339811320566032</v>
      </c>
      <c r="J240" s="15">
        <f t="shared" si="25"/>
        <v>1255.3798692427722</v>
      </c>
      <c r="K240" s="15"/>
    </row>
    <row r="241" spans="2:11" hidden="1" x14ac:dyDescent="0.25">
      <c r="B241" s="2" t="s">
        <v>43</v>
      </c>
      <c r="C241" s="15">
        <v>211.59200000000001</v>
      </c>
      <c r="D241" s="15">
        <v>84810.81</v>
      </c>
      <c r="E241" s="41">
        <v>18641</v>
      </c>
      <c r="F241" s="15">
        <f t="shared" si="22"/>
        <v>4.5496920766053321</v>
      </c>
      <c r="H241" s="15">
        <f t="shared" si="23"/>
        <v>621.17877480438767</v>
      </c>
      <c r="I241" s="15">
        <f t="shared" si="24"/>
        <v>136.53204751998703</v>
      </c>
      <c r="J241" s="15">
        <f t="shared" si="25"/>
        <v>28889.088998849096</v>
      </c>
      <c r="K241" s="15"/>
    </row>
    <row r="242" spans="2:11" hidden="1" x14ac:dyDescent="0.25">
      <c r="B242" s="2" t="s">
        <v>44</v>
      </c>
      <c r="C242" s="15">
        <v>350</v>
      </c>
      <c r="D242" s="15">
        <v>185452</v>
      </c>
      <c r="E242" s="41">
        <v>47922</v>
      </c>
      <c r="F242" s="15">
        <f t="shared" si="22"/>
        <v>3.8698718751304204</v>
      </c>
      <c r="H242" s="15">
        <f t="shared" si="23"/>
        <v>847.15729294310324</v>
      </c>
      <c r="I242" s="15">
        <f t="shared" si="24"/>
        <v>218.91094079556646</v>
      </c>
      <c r="J242" s="15">
        <f t="shared" si="25"/>
        <v>76618.829278448262</v>
      </c>
      <c r="K242" s="15"/>
    </row>
    <row r="243" spans="2:11" hidden="1" x14ac:dyDescent="0.25">
      <c r="B243" s="2" t="s">
        <v>45</v>
      </c>
      <c r="C243" s="15">
        <v>105.53</v>
      </c>
      <c r="D243" s="15">
        <v>272.37</v>
      </c>
      <c r="E243" s="41">
        <v>92</v>
      </c>
      <c r="F243" s="15">
        <f t="shared" si="22"/>
        <v>2.9605434782608695</v>
      </c>
      <c r="H243" s="15">
        <f t="shared" si="23"/>
        <v>28.396535478362722</v>
      </c>
      <c r="I243" s="15">
        <f t="shared" si="24"/>
        <v>9.5916630466254382</v>
      </c>
      <c r="J243" s="15">
        <f t="shared" si="25"/>
        <v>1012.2082013103825</v>
      </c>
      <c r="K243" s="15"/>
    </row>
    <row r="244" spans="2:11" hidden="1" x14ac:dyDescent="0.25">
      <c r="B244" s="2" t="s">
        <v>46</v>
      </c>
      <c r="C244" s="15">
        <v>211.59200000000001</v>
      </c>
      <c r="D244" s="15">
        <v>76.86</v>
      </c>
      <c r="E244" s="41">
        <v>15</v>
      </c>
      <c r="F244" s="15">
        <f t="shared" si="22"/>
        <v>5.1239999999999997</v>
      </c>
      <c r="H244" s="15">
        <f t="shared" si="23"/>
        <v>19.845166665966804</v>
      </c>
      <c r="I244" s="15">
        <f t="shared" si="24"/>
        <v>3.872983346207417</v>
      </c>
      <c r="J244" s="15">
        <f t="shared" si="25"/>
        <v>819.49229219071981</v>
      </c>
      <c r="K244" s="15"/>
    </row>
    <row r="245" spans="2:11" hidden="1" x14ac:dyDescent="0.25">
      <c r="B245" s="2" t="s">
        <v>47</v>
      </c>
      <c r="C245" s="15">
        <v>350</v>
      </c>
      <c r="D245" s="15">
        <v>5195.95</v>
      </c>
      <c r="E245" s="41">
        <v>200</v>
      </c>
      <c r="F245" s="15">
        <f t="shared" si="22"/>
        <v>25.979749999999999</v>
      </c>
      <c r="H245" s="15">
        <f t="shared" si="23"/>
        <v>367.40914797062419</v>
      </c>
      <c r="I245" s="15">
        <f t="shared" si="24"/>
        <v>14.142135623730951</v>
      </c>
      <c r="J245" s="15">
        <f t="shared" si="25"/>
        <v>4949.7474683058326</v>
      </c>
      <c r="K245" s="15"/>
    </row>
    <row r="246" spans="2:11" hidden="1" x14ac:dyDescent="0.25">
      <c r="B246" s="2" t="s">
        <v>48</v>
      </c>
      <c r="C246" s="15">
        <v>211.59200000000001</v>
      </c>
      <c r="D246" s="15">
        <v>29038.7</v>
      </c>
      <c r="E246" s="41">
        <v>2504</v>
      </c>
      <c r="F246" s="15">
        <f t="shared" si="22"/>
        <v>11.596924920127796</v>
      </c>
      <c r="H246" s="15">
        <f t="shared" si="23"/>
        <v>580.3099376006885</v>
      </c>
      <c r="I246" s="15">
        <f t="shared" si="24"/>
        <v>50.039984012787215</v>
      </c>
      <c r="J246" s="15">
        <f t="shared" si="25"/>
        <v>10588.060297233673</v>
      </c>
      <c r="K246" s="15"/>
    </row>
    <row r="247" spans="2:11" hidden="1" x14ac:dyDescent="0.25">
      <c r="B247" s="2" t="s">
        <v>49</v>
      </c>
      <c r="C247" s="15">
        <f>10*66.369</f>
        <v>663.69</v>
      </c>
      <c r="D247" s="15">
        <v>2430.8200000000002</v>
      </c>
      <c r="E247" s="41">
        <v>1495</v>
      </c>
      <c r="F247" s="15">
        <f t="shared" si="22"/>
        <v>1.6259665551839466</v>
      </c>
      <c r="H247" s="15">
        <f t="shared" si="23"/>
        <v>62.868370598197004</v>
      </c>
      <c r="I247" s="15">
        <f t="shared" si="24"/>
        <v>38.665229858362409</v>
      </c>
      <c r="J247" s="15">
        <f t="shared" si="25"/>
        <v>25661.72640469655</v>
      </c>
      <c r="K247" s="15"/>
    </row>
    <row r="248" spans="2:11" hidden="1" x14ac:dyDescent="0.25">
      <c r="B248" s="2" t="s">
        <v>50</v>
      </c>
      <c r="C248" s="15">
        <f>12*66.369</f>
        <v>796.428</v>
      </c>
      <c r="D248" s="15">
        <v>1465.12</v>
      </c>
      <c r="E248" s="41">
        <v>1195</v>
      </c>
      <c r="F248" s="15">
        <f t="shared" si="22"/>
        <v>1.226041841004184</v>
      </c>
      <c r="H248" s="15">
        <f t="shared" si="23"/>
        <v>42.382760906907066</v>
      </c>
      <c r="I248" s="15">
        <f t="shared" si="24"/>
        <v>34.568772034887211</v>
      </c>
      <c r="J248" s="15">
        <f t="shared" si="25"/>
        <v>27531.53797420115</v>
      </c>
      <c r="K248" s="15"/>
    </row>
    <row r="249" spans="2:11" hidden="1" x14ac:dyDescent="0.25">
      <c r="B249" s="2" t="s">
        <v>51</v>
      </c>
      <c r="C249" s="15">
        <f>10*66.369</f>
        <v>663.69</v>
      </c>
      <c r="D249" s="15">
        <v>23.83</v>
      </c>
      <c r="E249" s="41">
        <v>10</v>
      </c>
      <c r="F249" s="15">
        <f t="shared" si="22"/>
        <v>2.383</v>
      </c>
      <c r="H249" s="15">
        <f t="shared" si="23"/>
        <v>7.5357076641812482</v>
      </c>
      <c r="I249" s="15">
        <f t="shared" si="24"/>
        <v>3.1622776601683795</v>
      </c>
      <c r="J249" s="15">
        <f t="shared" si="25"/>
        <v>2098.7720602771519</v>
      </c>
      <c r="K249" s="15"/>
    </row>
    <row r="250" spans="2:11" hidden="1" x14ac:dyDescent="0.25">
      <c r="B250" s="2" t="s">
        <v>52</v>
      </c>
      <c r="C250" s="15">
        <v>16.509</v>
      </c>
      <c r="D250" s="15">
        <v>5519.66</v>
      </c>
      <c r="E250" s="41">
        <v>3009</v>
      </c>
      <c r="F250" s="15">
        <f t="shared" si="22"/>
        <v>1.8343835161183117</v>
      </c>
      <c r="H250" s="15">
        <f t="shared" si="23"/>
        <v>100.62392021074115</v>
      </c>
      <c r="I250" s="15">
        <f t="shared" si="24"/>
        <v>54.854352607609911</v>
      </c>
      <c r="J250" s="15">
        <f t="shared" si="25"/>
        <v>905.590507199032</v>
      </c>
      <c r="K250" s="15"/>
    </row>
    <row r="251" spans="2:11" hidden="1" x14ac:dyDescent="0.25">
      <c r="B251" s="2" t="s">
        <v>53</v>
      </c>
      <c r="C251" s="15">
        <v>26.25</v>
      </c>
      <c r="D251" s="15">
        <v>4875.74</v>
      </c>
      <c r="E251" s="41">
        <v>2642</v>
      </c>
      <c r="F251" s="15">
        <f t="shared" si="22"/>
        <v>1.8454731264193791</v>
      </c>
      <c r="H251" s="15">
        <f t="shared" si="23"/>
        <v>94.858036778166678</v>
      </c>
      <c r="I251" s="15">
        <f t="shared" si="24"/>
        <v>51.400389103585589</v>
      </c>
      <c r="J251" s="15">
        <f t="shared" si="25"/>
        <v>1349.2602139691217</v>
      </c>
      <c r="K251" s="15"/>
    </row>
    <row r="252" spans="2:11" hidden="1" x14ac:dyDescent="0.25">
      <c r="B252" s="2" t="s">
        <v>54</v>
      </c>
      <c r="C252" s="15">
        <v>26.25</v>
      </c>
      <c r="D252" s="15">
        <v>109189.08</v>
      </c>
      <c r="E252" s="41">
        <v>74654</v>
      </c>
      <c r="F252" s="15">
        <f t="shared" si="22"/>
        <v>1.4626018699600825</v>
      </c>
      <c r="H252" s="15">
        <f t="shared" si="23"/>
        <v>399.62501496680738</v>
      </c>
      <c r="I252" s="15">
        <f t="shared" si="24"/>
        <v>273.22884181579366</v>
      </c>
      <c r="J252" s="15">
        <f t="shared" si="25"/>
        <v>7172.2570976645839</v>
      </c>
      <c r="K252" s="15"/>
    </row>
    <row r="253" spans="2:11" hidden="1" x14ac:dyDescent="0.25">
      <c r="B253" s="17" t="s">
        <v>13</v>
      </c>
      <c r="D253" s="18">
        <f>SUM(D229:D252)</f>
        <v>8585010.3799999971</v>
      </c>
      <c r="E253" s="19">
        <f>SUM(E229:E252)</f>
        <v>2845057</v>
      </c>
    </row>
    <row r="254" spans="2:11" hidden="1" x14ac:dyDescent="0.25"/>
    <row r="255" spans="2:11" ht="13" hidden="1" x14ac:dyDescent="0.3">
      <c r="B255" s="9" t="s">
        <v>14</v>
      </c>
      <c r="H255" s="74" t="s">
        <v>15</v>
      </c>
      <c r="I255" s="74"/>
    </row>
    <row r="256" spans="2:11" hidden="1" x14ac:dyDescent="0.25"/>
    <row r="257" spans="2:9" hidden="1" x14ac:dyDescent="0.25">
      <c r="B257" s="2" t="s">
        <v>16</v>
      </c>
      <c r="D257" s="20">
        <f>H257</f>
        <v>1.8907195389941889E-2</v>
      </c>
      <c r="H257" s="20">
        <f t="array" ref="H257:I259">LINEST(H229:H252,I229:J252,FALSE,TRUE)</f>
        <v>1.8907195389941889E-2</v>
      </c>
      <c r="I257" s="20">
        <v>0.36414063350127868</v>
      </c>
    </row>
    <row r="258" spans="2:9" hidden="1" x14ac:dyDescent="0.25">
      <c r="B258" s="2" t="s">
        <v>17</v>
      </c>
      <c r="D258" s="20">
        <f>I257</f>
        <v>0.36414063350127868</v>
      </c>
      <c r="H258" s="20">
        <v>2.0294554286845556E-3</v>
      </c>
      <c r="I258" s="20">
        <v>0.39280931432061406</v>
      </c>
    </row>
    <row r="259" spans="2:9" hidden="1" x14ac:dyDescent="0.25">
      <c r="B259" s="2" t="s">
        <v>18</v>
      </c>
      <c r="D259" s="1">
        <f>H259</f>
        <v>0.9056658177844279</v>
      </c>
      <c r="H259" s="20">
        <v>0.9056658177844279</v>
      </c>
      <c r="I259" s="20">
        <v>456.30278034575406</v>
      </c>
    </row>
    <row r="260" spans="2:9" hidden="1" x14ac:dyDescent="0.25">
      <c r="H260" s="20"/>
      <c r="I260" s="20"/>
    </row>
    <row r="261" spans="2:9" ht="13" hidden="1" x14ac:dyDescent="0.3">
      <c r="B261" s="21" t="s">
        <v>19</v>
      </c>
      <c r="C261" s="22"/>
    </row>
    <row r="262" spans="2:9" hidden="1" x14ac:dyDescent="0.25">
      <c r="C262" s="22"/>
    </row>
    <row r="263" spans="2:9" hidden="1" x14ac:dyDescent="0.25">
      <c r="B263" s="2" t="s">
        <v>20</v>
      </c>
      <c r="C263" s="22"/>
      <c r="D263" s="16">
        <f>E253</f>
        <v>2845057</v>
      </c>
    </row>
    <row r="264" spans="2:9" hidden="1" x14ac:dyDescent="0.25">
      <c r="B264" s="2" t="s">
        <v>21</v>
      </c>
      <c r="C264" s="22"/>
      <c r="D264" s="23">
        <f>D258</f>
        <v>0.36414063350127868</v>
      </c>
      <c r="E264" s="24"/>
      <c r="F264" s="3"/>
    </row>
    <row r="265" spans="2:9" hidden="1" x14ac:dyDescent="0.25">
      <c r="B265" s="2" t="s">
        <v>22</v>
      </c>
      <c r="C265" s="22"/>
      <c r="D265" s="23">
        <f>MIN(F229:F252)</f>
        <v>0.66204196074639854</v>
      </c>
    </row>
    <row r="266" spans="2:9" hidden="1" x14ac:dyDescent="0.25">
      <c r="B266" s="2" t="s">
        <v>23</v>
      </c>
      <c r="C266" s="22"/>
      <c r="D266" s="42" t="s">
        <v>24</v>
      </c>
    </row>
    <row r="267" spans="2:9" hidden="1" x14ac:dyDescent="0.25">
      <c r="B267" s="2" t="s">
        <v>25</v>
      </c>
      <c r="C267" s="22"/>
      <c r="D267" s="25">
        <f>IF(D266="Z",D263*D264,D263*D265)</f>
        <v>1036000.8583272474</v>
      </c>
    </row>
    <row r="268" spans="2:9" hidden="1" x14ac:dyDescent="0.25">
      <c r="B268" s="2" t="s">
        <v>26</v>
      </c>
      <c r="C268" s="22"/>
      <c r="D268" s="25">
        <f>D253</f>
        <v>8585010.3799999971</v>
      </c>
    </row>
    <row r="269" spans="2:9" hidden="1" x14ac:dyDescent="0.25">
      <c r="B269" s="2" t="s">
        <v>27</v>
      </c>
      <c r="C269" s="22"/>
      <c r="D269" s="26">
        <f>D267/D268</f>
        <v>0.1206755510442665</v>
      </c>
    </row>
    <row r="270" spans="2:9" hidden="1" x14ac:dyDescent="0.25">
      <c r="B270" s="2" t="s">
        <v>28</v>
      </c>
      <c r="C270" s="22"/>
      <c r="D270" s="27">
        <f>D269</f>
        <v>0.1206755510442665</v>
      </c>
    </row>
    <row r="271" spans="2:9" hidden="1" x14ac:dyDescent="0.25">
      <c r="B271" s="2" t="s">
        <v>29</v>
      </c>
      <c r="C271" s="22"/>
      <c r="D271" s="28">
        <f>1-D270</f>
        <v>0.87932444895573347</v>
      </c>
    </row>
    <row r="272" spans="2:9" hidden="1" x14ac:dyDescent="0.25"/>
    <row r="273" spans="1:13" ht="13" hidden="1" x14ac:dyDescent="0.3">
      <c r="A273" s="4" t="s">
        <v>55</v>
      </c>
      <c r="B273" s="5"/>
    </row>
    <row r="274" spans="1:13" ht="13" hidden="1" x14ac:dyDescent="0.3">
      <c r="F274" s="6" t="s">
        <v>2</v>
      </c>
      <c r="I274" s="6" t="s">
        <v>3</v>
      </c>
      <c r="L274" s="75" t="s">
        <v>56</v>
      </c>
      <c r="M274" s="75"/>
    </row>
    <row r="275" spans="1:13" ht="13" hidden="1" x14ac:dyDescent="0.3">
      <c r="C275" s="7"/>
      <c r="D275" s="6"/>
      <c r="E275" s="8"/>
      <c r="F275" s="6" t="s">
        <v>4</v>
      </c>
      <c r="H275" s="6"/>
      <c r="I275" s="6"/>
      <c r="J275" s="6"/>
      <c r="K275" s="6"/>
    </row>
    <row r="276" spans="1:13" ht="13" hidden="1" x14ac:dyDescent="0.3">
      <c r="B276" s="9" t="s">
        <v>5</v>
      </c>
      <c r="C276" s="10" t="s">
        <v>6</v>
      </c>
      <c r="D276" s="11" t="s">
        <v>7</v>
      </c>
      <c r="E276" s="12" t="s">
        <v>8</v>
      </c>
      <c r="F276" s="11" t="s">
        <v>9</v>
      </c>
      <c r="H276" s="13" t="s">
        <v>10</v>
      </c>
      <c r="I276" s="13" t="s">
        <v>11</v>
      </c>
      <c r="J276" s="13" t="s">
        <v>12</v>
      </c>
      <c r="K276" s="14"/>
      <c r="L276" s="12" t="s">
        <v>57</v>
      </c>
      <c r="M276" s="29" t="s">
        <v>58</v>
      </c>
    </row>
    <row r="277" spans="1:13" hidden="1" x14ac:dyDescent="0.25">
      <c r="B277" s="2" t="s">
        <v>59</v>
      </c>
      <c r="C277" s="15">
        <v>1</v>
      </c>
      <c r="D277" s="23">
        <v>46949.57</v>
      </c>
      <c r="E277" s="41">
        <v>94</v>
      </c>
      <c r="F277" s="15">
        <f t="shared" ref="F277:F309" si="26">D277/E277</f>
        <v>499.46351063829786</v>
      </c>
      <c r="G277" s="16"/>
      <c r="H277" s="15">
        <f t="shared" ref="H277:H309" si="27">F277*E277^0.5</f>
        <v>4842.4784000714462</v>
      </c>
      <c r="I277" s="15">
        <f t="shared" ref="I277:I309" si="28">E277^0.5</f>
        <v>9.6953597148326587</v>
      </c>
      <c r="J277" s="15">
        <f t="shared" ref="J277:J309" si="29">C277*E277^0.5</f>
        <v>9.6953597148326587</v>
      </c>
      <c r="K277" s="15"/>
      <c r="L277" s="3">
        <f>IF(C277&gt;50,0,1)</f>
        <v>1</v>
      </c>
      <c r="M277" s="16">
        <f t="shared" ref="M277:M309" si="30">L277*E277</f>
        <v>94</v>
      </c>
    </row>
    <row r="278" spans="1:13" hidden="1" x14ac:dyDescent="0.25">
      <c r="B278" s="2" t="s">
        <v>60</v>
      </c>
      <c r="C278" s="15">
        <v>1.5</v>
      </c>
      <c r="D278" s="15">
        <v>254928.04</v>
      </c>
      <c r="E278" s="41">
        <v>343</v>
      </c>
      <c r="F278" s="15">
        <f t="shared" si="26"/>
        <v>743.23043731778432</v>
      </c>
      <c r="G278" s="16"/>
      <c r="H278" s="15">
        <f t="shared" si="27"/>
        <v>13764.82032769646</v>
      </c>
      <c r="I278" s="15">
        <f t="shared" si="28"/>
        <v>18.520259177452136</v>
      </c>
      <c r="J278" s="15">
        <f t="shared" si="29"/>
        <v>27.780388766178206</v>
      </c>
      <c r="K278" s="15"/>
      <c r="L278" s="3">
        <f t="shared" ref="L278:L309" si="31">IF(C278&gt;50,0,1)</f>
        <v>1</v>
      </c>
      <c r="M278" s="16">
        <f t="shared" si="30"/>
        <v>343</v>
      </c>
    </row>
    <row r="279" spans="1:13" hidden="1" x14ac:dyDescent="0.25">
      <c r="B279" s="2" t="s">
        <v>61</v>
      </c>
      <c r="C279" s="15">
        <v>10</v>
      </c>
      <c r="D279" s="15">
        <v>9914.91</v>
      </c>
      <c r="E279" s="41">
        <v>9</v>
      </c>
      <c r="F279" s="15">
        <f t="shared" si="26"/>
        <v>1101.6566666666668</v>
      </c>
      <c r="G279" s="16"/>
      <c r="H279" s="15">
        <f t="shared" si="27"/>
        <v>3304.9700000000003</v>
      </c>
      <c r="I279" s="15">
        <f t="shared" si="28"/>
        <v>3</v>
      </c>
      <c r="J279" s="15">
        <f t="shared" si="29"/>
        <v>30</v>
      </c>
      <c r="K279" s="15"/>
      <c r="L279" s="3">
        <f t="shared" si="31"/>
        <v>1</v>
      </c>
      <c r="M279" s="16">
        <f t="shared" si="30"/>
        <v>9</v>
      </c>
    </row>
    <row r="280" spans="1:13" hidden="1" x14ac:dyDescent="0.25">
      <c r="B280" s="2" t="s">
        <v>62</v>
      </c>
      <c r="C280" s="15">
        <v>15</v>
      </c>
      <c r="D280" s="15">
        <v>6285980.6500000004</v>
      </c>
      <c r="E280" s="41">
        <v>8244</v>
      </c>
      <c r="F280" s="15">
        <f t="shared" si="26"/>
        <v>762.49158782144593</v>
      </c>
      <c r="G280" s="16"/>
      <c r="H280" s="15">
        <f t="shared" si="27"/>
        <v>69231.548927012933</v>
      </c>
      <c r="I280" s="15">
        <f t="shared" si="28"/>
        <v>90.796475702529335</v>
      </c>
      <c r="J280" s="15">
        <f t="shared" si="29"/>
        <v>1361.9471355379401</v>
      </c>
      <c r="K280" s="15"/>
      <c r="L280" s="3">
        <f t="shared" si="31"/>
        <v>1</v>
      </c>
      <c r="M280" s="16">
        <f t="shared" si="30"/>
        <v>8244</v>
      </c>
    </row>
    <row r="281" spans="1:13" hidden="1" x14ac:dyDescent="0.25">
      <c r="B281" s="2" t="s">
        <v>63</v>
      </c>
      <c r="C281" s="15">
        <v>25</v>
      </c>
      <c r="D281" s="15">
        <v>2588621.12</v>
      </c>
      <c r="E281" s="41">
        <v>3222</v>
      </c>
      <c r="F281" s="15">
        <f t="shared" si="26"/>
        <v>803.42058348851651</v>
      </c>
      <c r="G281" s="16"/>
      <c r="H281" s="15">
        <f t="shared" si="27"/>
        <v>45604.292458726923</v>
      </c>
      <c r="I281" s="15">
        <f t="shared" si="28"/>
        <v>56.762663785273503</v>
      </c>
      <c r="J281" s="15">
        <f t="shared" si="29"/>
        <v>1419.0665946318377</v>
      </c>
      <c r="K281" s="15"/>
      <c r="L281" s="3">
        <f t="shared" si="31"/>
        <v>1</v>
      </c>
      <c r="M281" s="16">
        <f t="shared" si="30"/>
        <v>3222</v>
      </c>
    </row>
    <row r="282" spans="1:13" hidden="1" x14ac:dyDescent="0.25">
      <c r="B282" s="2" t="s">
        <v>64</v>
      </c>
      <c r="C282" s="15">
        <v>37.5</v>
      </c>
      <c r="D282" s="15">
        <v>717416.33</v>
      </c>
      <c r="E282" s="41">
        <v>676</v>
      </c>
      <c r="F282" s="15">
        <f t="shared" si="26"/>
        <v>1061.2667603550294</v>
      </c>
      <c r="G282" s="16"/>
      <c r="H282" s="15">
        <f t="shared" si="27"/>
        <v>27592.935769230764</v>
      </c>
      <c r="I282" s="15">
        <f t="shared" si="28"/>
        <v>26</v>
      </c>
      <c r="J282" s="15">
        <f t="shared" si="29"/>
        <v>975</v>
      </c>
      <c r="K282" s="15"/>
      <c r="L282" s="3">
        <f t="shared" si="31"/>
        <v>1</v>
      </c>
      <c r="M282" s="16">
        <f t="shared" si="30"/>
        <v>676</v>
      </c>
    </row>
    <row r="283" spans="1:13" hidden="1" x14ac:dyDescent="0.25">
      <c r="B283" s="2" t="s">
        <v>65</v>
      </c>
      <c r="C283" s="15">
        <v>50</v>
      </c>
      <c r="D283" s="15">
        <v>472676.29</v>
      </c>
      <c r="E283" s="41">
        <v>415</v>
      </c>
      <c r="F283" s="15">
        <f t="shared" si="26"/>
        <v>1138.9790120481928</v>
      </c>
      <c r="G283" s="16"/>
      <c r="H283" s="15">
        <f t="shared" si="27"/>
        <v>23202.766511836577</v>
      </c>
      <c r="I283" s="15">
        <f t="shared" si="28"/>
        <v>20.371548787463361</v>
      </c>
      <c r="J283" s="15">
        <f t="shared" si="29"/>
        <v>1018.5774393731681</v>
      </c>
      <c r="K283" s="15"/>
      <c r="L283" s="3">
        <f t="shared" si="31"/>
        <v>1</v>
      </c>
      <c r="M283" s="16">
        <f t="shared" si="30"/>
        <v>415</v>
      </c>
    </row>
    <row r="284" spans="1:13" hidden="1" x14ac:dyDescent="0.25">
      <c r="B284" s="2" t="s">
        <v>66</v>
      </c>
      <c r="C284" s="15">
        <v>75</v>
      </c>
      <c r="D284" s="15">
        <v>249082.95</v>
      </c>
      <c r="E284" s="41">
        <v>164</v>
      </c>
      <c r="F284" s="15">
        <f t="shared" si="26"/>
        <v>1518.7984756097562</v>
      </c>
      <c r="G284" s="16"/>
      <c r="H284" s="15">
        <f t="shared" si="27"/>
        <v>19450.110661905786</v>
      </c>
      <c r="I284" s="15">
        <f t="shared" si="28"/>
        <v>12.806248474865697</v>
      </c>
      <c r="J284" s="15">
        <f t="shared" si="29"/>
        <v>960.46863561492728</v>
      </c>
      <c r="K284" s="15"/>
      <c r="L284" s="3">
        <f t="shared" si="31"/>
        <v>0</v>
      </c>
      <c r="M284" s="16">
        <f t="shared" si="30"/>
        <v>0</v>
      </c>
    </row>
    <row r="285" spans="1:13" hidden="1" x14ac:dyDescent="0.25">
      <c r="B285" s="2" t="s">
        <v>67</v>
      </c>
      <c r="C285" s="15">
        <v>100</v>
      </c>
      <c r="D285" s="15">
        <v>172790.9</v>
      </c>
      <c r="E285" s="41">
        <v>91</v>
      </c>
      <c r="F285" s="15">
        <f t="shared" si="26"/>
        <v>1898.8010989010988</v>
      </c>
      <c r="G285" s="16"/>
      <c r="H285" s="15">
        <f t="shared" si="27"/>
        <v>18113.40803935333</v>
      </c>
      <c r="I285" s="15">
        <f t="shared" si="28"/>
        <v>9.5393920141694561</v>
      </c>
      <c r="J285" s="15">
        <f t="shared" si="29"/>
        <v>953.93920141694559</v>
      </c>
      <c r="K285" s="15"/>
      <c r="L285" s="3">
        <f t="shared" si="31"/>
        <v>0</v>
      </c>
      <c r="M285" s="16">
        <f t="shared" si="30"/>
        <v>0</v>
      </c>
    </row>
    <row r="286" spans="1:13" hidden="1" x14ac:dyDescent="0.25">
      <c r="B286" s="2" t="s">
        <v>68</v>
      </c>
      <c r="C286" s="15">
        <v>167</v>
      </c>
      <c r="D286" s="15">
        <v>218790.45</v>
      </c>
      <c r="E286" s="41">
        <v>78</v>
      </c>
      <c r="F286" s="15">
        <f t="shared" si="26"/>
        <v>2805.0057692307696</v>
      </c>
      <c r="G286" s="16"/>
      <c r="H286" s="15">
        <f t="shared" si="27"/>
        <v>24773.140182516152</v>
      </c>
      <c r="I286" s="15">
        <f t="shared" si="28"/>
        <v>8.8317608663278477</v>
      </c>
      <c r="J286" s="15">
        <f t="shared" si="29"/>
        <v>1474.9040646767505</v>
      </c>
      <c r="K286" s="15"/>
      <c r="L286" s="3">
        <f t="shared" si="31"/>
        <v>0</v>
      </c>
      <c r="M286" s="16">
        <f t="shared" si="30"/>
        <v>0</v>
      </c>
    </row>
    <row r="287" spans="1:13" hidden="1" x14ac:dyDescent="0.25">
      <c r="B287" s="2" t="s">
        <v>69</v>
      </c>
      <c r="C287" s="15">
        <v>350</v>
      </c>
      <c r="D287" s="15">
        <v>178645.26</v>
      </c>
      <c r="E287" s="41">
        <v>45</v>
      </c>
      <c r="F287" s="15">
        <f t="shared" si="26"/>
        <v>3969.894666666667</v>
      </c>
      <c r="G287" s="16"/>
      <c r="H287" s="15">
        <f t="shared" si="27"/>
        <v>26630.86301454161</v>
      </c>
      <c r="I287" s="15">
        <f t="shared" si="28"/>
        <v>6.7082039324993694</v>
      </c>
      <c r="J287" s="15">
        <f t="shared" si="29"/>
        <v>2347.8713763747792</v>
      </c>
      <c r="K287" s="15"/>
      <c r="L287" s="3">
        <f t="shared" si="31"/>
        <v>0</v>
      </c>
      <c r="M287" s="16">
        <f t="shared" si="30"/>
        <v>0</v>
      </c>
    </row>
    <row r="288" spans="1:13" hidden="1" x14ac:dyDescent="0.25">
      <c r="B288" s="2" t="s">
        <v>70</v>
      </c>
      <c r="C288" s="15">
        <v>333</v>
      </c>
      <c r="D288" s="15">
        <v>188290.18</v>
      </c>
      <c r="E288" s="41">
        <v>43</v>
      </c>
      <c r="F288" s="15">
        <f t="shared" si="26"/>
        <v>4378.8413953488371</v>
      </c>
      <c r="G288" s="16"/>
      <c r="H288" s="15">
        <f t="shared" si="27"/>
        <v>28713.983257668791</v>
      </c>
      <c r="I288" s="15">
        <f t="shared" si="28"/>
        <v>6.5574385243020004</v>
      </c>
      <c r="J288" s="15">
        <f t="shared" si="29"/>
        <v>2183.6270285925661</v>
      </c>
      <c r="K288" s="15"/>
      <c r="L288" s="3">
        <f t="shared" si="31"/>
        <v>0</v>
      </c>
      <c r="M288" s="16">
        <f t="shared" si="30"/>
        <v>0</v>
      </c>
    </row>
    <row r="289" spans="2:13" hidden="1" x14ac:dyDescent="0.25">
      <c r="B289" s="2" t="s">
        <v>71</v>
      </c>
      <c r="C289" s="15">
        <v>500</v>
      </c>
      <c r="D289" s="15">
        <v>69813.39</v>
      </c>
      <c r="E289" s="41">
        <v>12</v>
      </c>
      <c r="F289" s="15">
        <f t="shared" si="26"/>
        <v>5817.7825000000003</v>
      </c>
      <c r="G289" s="16"/>
      <c r="H289" s="15">
        <f t="shared" si="27"/>
        <v>20153.389754770164</v>
      </c>
      <c r="I289" s="15">
        <f t="shared" si="28"/>
        <v>3.4641016151377544</v>
      </c>
      <c r="J289" s="15">
        <f t="shared" si="29"/>
        <v>1732.0508075688772</v>
      </c>
      <c r="K289" s="15"/>
      <c r="L289" s="3">
        <f t="shared" si="31"/>
        <v>0</v>
      </c>
      <c r="M289" s="16">
        <f t="shared" si="30"/>
        <v>0</v>
      </c>
    </row>
    <row r="290" spans="2:13" hidden="1" x14ac:dyDescent="0.25">
      <c r="B290" s="2" t="s">
        <v>72</v>
      </c>
      <c r="C290" s="15">
        <v>833</v>
      </c>
      <c r="D290" s="15">
        <v>54832</v>
      </c>
      <c r="E290" s="41">
        <v>4</v>
      </c>
      <c r="F290" s="15">
        <f t="shared" si="26"/>
        <v>13708</v>
      </c>
      <c r="G290" s="16"/>
      <c r="H290" s="15">
        <f t="shared" si="27"/>
        <v>27416</v>
      </c>
      <c r="I290" s="15">
        <f t="shared" si="28"/>
        <v>2</v>
      </c>
      <c r="J290" s="15">
        <f t="shared" si="29"/>
        <v>1666</v>
      </c>
      <c r="K290" s="15"/>
      <c r="L290" s="3">
        <f t="shared" si="31"/>
        <v>0</v>
      </c>
      <c r="M290" s="16">
        <f t="shared" si="30"/>
        <v>0</v>
      </c>
    </row>
    <row r="291" spans="2:13" hidden="1" x14ac:dyDescent="0.25">
      <c r="B291" s="2" t="s">
        <v>73</v>
      </c>
      <c r="C291" s="15">
        <v>10</v>
      </c>
      <c r="D291" s="15">
        <v>194644.8</v>
      </c>
      <c r="E291" s="41">
        <v>1042</v>
      </c>
      <c r="F291" s="15">
        <f t="shared" si="26"/>
        <v>186.79923224568137</v>
      </c>
      <c r="G291" s="16"/>
      <c r="H291" s="15">
        <f t="shared" si="27"/>
        <v>6029.8838463617358</v>
      </c>
      <c r="I291" s="15">
        <f t="shared" si="28"/>
        <v>32.280024783137947</v>
      </c>
      <c r="J291" s="15">
        <f t="shared" si="29"/>
        <v>322.80024783137947</v>
      </c>
      <c r="K291" s="15"/>
      <c r="L291" s="3">
        <f t="shared" si="31"/>
        <v>1</v>
      </c>
      <c r="M291" s="16">
        <f t="shared" si="30"/>
        <v>1042</v>
      </c>
    </row>
    <row r="292" spans="2:13" hidden="1" x14ac:dyDescent="0.25">
      <c r="B292" s="2" t="s">
        <v>74</v>
      </c>
      <c r="C292" s="15">
        <v>15</v>
      </c>
      <c r="D292" s="15">
        <v>527786.22</v>
      </c>
      <c r="E292" s="41">
        <v>2005</v>
      </c>
      <c r="F292" s="15">
        <f t="shared" si="26"/>
        <v>263.23502244389027</v>
      </c>
      <c r="G292" s="16"/>
      <c r="H292" s="15">
        <f t="shared" si="27"/>
        <v>11786.934184395703</v>
      </c>
      <c r="I292" s="15">
        <f t="shared" si="28"/>
        <v>44.77722635447622</v>
      </c>
      <c r="J292" s="15">
        <f t="shared" si="29"/>
        <v>671.65839531714334</v>
      </c>
      <c r="K292" s="15"/>
      <c r="L292" s="3">
        <f t="shared" si="31"/>
        <v>1</v>
      </c>
      <c r="M292" s="16">
        <f t="shared" si="30"/>
        <v>2005</v>
      </c>
    </row>
    <row r="293" spans="2:13" hidden="1" x14ac:dyDescent="0.25">
      <c r="B293" s="2" t="s">
        <v>75</v>
      </c>
      <c r="C293" s="15">
        <v>25</v>
      </c>
      <c r="D293" s="15">
        <v>313131.62</v>
      </c>
      <c r="E293" s="41">
        <v>957</v>
      </c>
      <c r="F293" s="15">
        <f t="shared" si="26"/>
        <v>327.20127481713689</v>
      </c>
      <c r="G293" s="16"/>
      <c r="H293" s="15">
        <f t="shared" si="27"/>
        <v>10122.107747379261</v>
      </c>
      <c r="I293" s="15">
        <f t="shared" si="28"/>
        <v>30.935416596516038</v>
      </c>
      <c r="J293" s="15">
        <f t="shared" si="29"/>
        <v>773.38541491290096</v>
      </c>
      <c r="K293" s="15"/>
      <c r="L293" s="3">
        <f t="shared" si="31"/>
        <v>1</v>
      </c>
      <c r="M293" s="16">
        <f t="shared" si="30"/>
        <v>957</v>
      </c>
    </row>
    <row r="294" spans="2:13" hidden="1" x14ac:dyDescent="0.25">
      <c r="B294" s="2" t="s">
        <v>76</v>
      </c>
      <c r="C294" s="15">
        <v>37.5</v>
      </c>
      <c r="D294" s="15">
        <v>39324.79</v>
      </c>
      <c r="E294" s="41">
        <v>99</v>
      </c>
      <c r="F294" s="15">
        <f t="shared" si="26"/>
        <v>397.22010101010102</v>
      </c>
      <c r="G294" s="16"/>
      <c r="H294" s="15">
        <f t="shared" si="27"/>
        <v>3952.2901027127309</v>
      </c>
      <c r="I294" s="15">
        <f t="shared" si="28"/>
        <v>9.9498743710661994</v>
      </c>
      <c r="J294" s="15">
        <f t="shared" si="29"/>
        <v>373.1202889149825</v>
      </c>
      <c r="K294" s="15"/>
      <c r="L294" s="3">
        <f t="shared" si="31"/>
        <v>1</v>
      </c>
      <c r="M294" s="16">
        <f t="shared" si="30"/>
        <v>99</v>
      </c>
    </row>
    <row r="295" spans="2:13" hidden="1" x14ac:dyDescent="0.25">
      <c r="B295" s="2" t="s">
        <v>77</v>
      </c>
      <c r="C295" s="15">
        <v>25</v>
      </c>
      <c r="D295" s="15">
        <v>2998146.64</v>
      </c>
      <c r="E295" s="41">
        <v>2497</v>
      </c>
      <c r="F295" s="15">
        <f t="shared" si="26"/>
        <v>1200.6994953944734</v>
      </c>
      <c r="H295" s="15">
        <f t="shared" si="27"/>
        <v>59998.942972077733</v>
      </c>
      <c r="I295" s="15">
        <f t="shared" si="28"/>
        <v>49.969990994595946</v>
      </c>
      <c r="J295" s="15">
        <f t="shared" si="29"/>
        <v>1249.2497748648987</v>
      </c>
      <c r="K295" s="15"/>
      <c r="L295" s="3">
        <f t="shared" si="31"/>
        <v>1</v>
      </c>
      <c r="M295" s="16">
        <f t="shared" si="30"/>
        <v>2497</v>
      </c>
    </row>
    <row r="296" spans="2:13" hidden="1" x14ac:dyDescent="0.25">
      <c r="B296" s="2" t="s">
        <v>78</v>
      </c>
      <c r="C296" s="15">
        <v>37.5</v>
      </c>
      <c r="D296" s="15">
        <v>160140.01</v>
      </c>
      <c r="E296" s="41">
        <v>106</v>
      </c>
      <c r="F296" s="15">
        <f t="shared" si="26"/>
        <v>1510.7548113207547</v>
      </c>
      <c r="G296" s="16"/>
      <c r="H296" s="15">
        <f t="shared" si="27"/>
        <v>15554.172771075091</v>
      </c>
      <c r="I296" s="15">
        <f t="shared" si="28"/>
        <v>10.295630140987001</v>
      </c>
      <c r="J296" s="15">
        <f t="shared" si="29"/>
        <v>386.08613028701251</v>
      </c>
      <c r="K296" s="15"/>
      <c r="L296" s="3">
        <f t="shared" si="31"/>
        <v>1</v>
      </c>
      <c r="M296" s="16">
        <f t="shared" si="30"/>
        <v>106</v>
      </c>
    </row>
    <row r="297" spans="2:13" hidden="1" x14ac:dyDescent="0.25">
      <c r="B297" s="2" t="s">
        <v>79</v>
      </c>
      <c r="C297" s="15">
        <v>50</v>
      </c>
      <c r="D297" s="15">
        <v>832419.29</v>
      </c>
      <c r="E297" s="41">
        <v>676</v>
      </c>
      <c r="F297" s="15">
        <f t="shared" si="26"/>
        <v>1231.3894822485208</v>
      </c>
      <c r="G297" s="16"/>
      <c r="H297" s="15">
        <f t="shared" si="27"/>
        <v>32016.12653846154</v>
      </c>
      <c r="I297" s="15">
        <f t="shared" si="28"/>
        <v>26</v>
      </c>
      <c r="J297" s="15">
        <f t="shared" si="29"/>
        <v>1300</v>
      </c>
      <c r="K297" s="15"/>
      <c r="L297" s="3">
        <f t="shared" si="31"/>
        <v>1</v>
      </c>
      <c r="M297" s="16">
        <f t="shared" si="30"/>
        <v>676</v>
      </c>
    </row>
    <row r="298" spans="2:13" hidden="1" x14ac:dyDescent="0.25">
      <c r="B298" s="2" t="s">
        <v>80</v>
      </c>
      <c r="C298" s="15">
        <v>75</v>
      </c>
      <c r="D298" s="15">
        <v>456445.06</v>
      </c>
      <c r="E298" s="41">
        <v>177</v>
      </c>
      <c r="F298" s="15">
        <f t="shared" si="26"/>
        <v>2578.7856497175139</v>
      </c>
      <c r="G298" s="16"/>
      <c r="H298" s="15">
        <f t="shared" si="27"/>
        <v>34308.511635051284</v>
      </c>
      <c r="I298" s="15">
        <f t="shared" si="28"/>
        <v>13.30413469565007</v>
      </c>
      <c r="J298" s="15">
        <f t="shared" si="29"/>
        <v>997.81010217375524</v>
      </c>
      <c r="K298" s="15"/>
      <c r="L298" s="3">
        <f t="shared" si="31"/>
        <v>0</v>
      </c>
      <c r="M298" s="16">
        <f t="shared" si="30"/>
        <v>0</v>
      </c>
    </row>
    <row r="299" spans="2:13" hidden="1" x14ac:dyDescent="0.25">
      <c r="B299" s="2" t="s">
        <v>81</v>
      </c>
      <c r="C299" s="15">
        <v>100</v>
      </c>
      <c r="D299" s="15">
        <v>127996.3</v>
      </c>
      <c r="E299" s="41">
        <v>62</v>
      </c>
      <c r="F299" s="15">
        <f t="shared" si="26"/>
        <v>2064.4564516129035</v>
      </c>
      <c r="G299" s="16"/>
      <c r="H299" s="15">
        <f t="shared" si="27"/>
        <v>16255.546355554485</v>
      </c>
      <c r="I299" s="15">
        <f t="shared" si="28"/>
        <v>7.8740078740118111</v>
      </c>
      <c r="J299" s="15">
        <f t="shared" si="29"/>
        <v>787.40078740118111</v>
      </c>
      <c r="K299" s="15"/>
      <c r="L299" s="3">
        <f t="shared" si="31"/>
        <v>0</v>
      </c>
      <c r="M299" s="16">
        <f t="shared" si="30"/>
        <v>0</v>
      </c>
    </row>
    <row r="300" spans="2:13" hidden="1" x14ac:dyDescent="0.25">
      <c r="B300" s="2" t="s">
        <v>82</v>
      </c>
      <c r="C300" s="15">
        <v>150</v>
      </c>
      <c r="D300" s="15">
        <v>67557.05</v>
      </c>
      <c r="E300" s="41">
        <v>11</v>
      </c>
      <c r="F300" s="15">
        <f t="shared" si="26"/>
        <v>6141.55</v>
      </c>
      <c r="H300" s="15">
        <f t="shared" si="27"/>
        <v>20369.216981207206</v>
      </c>
      <c r="I300" s="15">
        <f t="shared" si="28"/>
        <v>3.3166247903553998</v>
      </c>
      <c r="J300" s="15">
        <f t="shared" si="29"/>
        <v>497.49371855330998</v>
      </c>
      <c r="K300" s="15"/>
      <c r="L300" s="3">
        <f t="shared" si="31"/>
        <v>0</v>
      </c>
      <c r="M300" s="16">
        <f t="shared" si="30"/>
        <v>0</v>
      </c>
    </row>
    <row r="301" spans="2:13" hidden="1" x14ac:dyDescent="0.25">
      <c r="B301" s="2" t="s">
        <v>83</v>
      </c>
      <c r="C301" s="15">
        <v>167</v>
      </c>
      <c r="D301" s="15">
        <v>197974.92</v>
      </c>
      <c r="E301" s="41">
        <v>85</v>
      </c>
      <c r="F301" s="15">
        <f t="shared" si="26"/>
        <v>2329.116705882353</v>
      </c>
      <c r="G301" s="30"/>
      <c r="H301" s="15">
        <f t="shared" si="27"/>
        <v>21473.395016105915</v>
      </c>
      <c r="I301" s="15">
        <f t="shared" si="28"/>
        <v>9.2195444572928871</v>
      </c>
      <c r="J301" s="15">
        <f t="shared" si="29"/>
        <v>1539.6639243679122</v>
      </c>
      <c r="K301" s="15"/>
      <c r="L301" s="3">
        <f t="shared" si="31"/>
        <v>0</v>
      </c>
      <c r="M301" s="16">
        <f t="shared" si="30"/>
        <v>0</v>
      </c>
    </row>
    <row r="302" spans="2:13" hidden="1" x14ac:dyDescent="0.25">
      <c r="B302" s="2" t="s">
        <v>84</v>
      </c>
      <c r="C302" s="15">
        <v>113.5</v>
      </c>
      <c r="D302" s="15">
        <v>172307.51</v>
      </c>
      <c r="E302" s="41">
        <v>38</v>
      </c>
      <c r="F302" s="15">
        <f t="shared" si="26"/>
        <v>4534.4081578947371</v>
      </c>
      <c r="G302" s="16"/>
      <c r="H302" s="15">
        <f t="shared" si="27"/>
        <v>27951.969143703078</v>
      </c>
      <c r="I302" s="15">
        <f t="shared" si="28"/>
        <v>6.164414002968976</v>
      </c>
      <c r="J302" s="15">
        <f t="shared" si="29"/>
        <v>699.66098933697879</v>
      </c>
      <c r="K302" s="15"/>
      <c r="L302" s="3">
        <f t="shared" si="31"/>
        <v>0</v>
      </c>
      <c r="M302" s="16">
        <f t="shared" si="30"/>
        <v>0</v>
      </c>
    </row>
    <row r="303" spans="2:13" hidden="1" x14ac:dyDescent="0.25">
      <c r="B303" s="2" t="s">
        <v>85</v>
      </c>
      <c r="C303" s="15">
        <v>225</v>
      </c>
      <c r="D303" s="15">
        <v>248914.54</v>
      </c>
      <c r="E303" s="41">
        <v>45</v>
      </c>
      <c r="F303" s="15">
        <f t="shared" si="26"/>
        <v>5531.4342222222222</v>
      </c>
      <c r="H303" s="15">
        <f t="shared" si="27"/>
        <v>37105.9888018727</v>
      </c>
      <c r="I303" s="15">
        <f t="shared" si="28"/>
        <v>6.7082039324993694</v>
      </c>
      <c r="J303" s="15">
        <f t="shared" si="29"/>
        <v>1509.345884812358</v>
      </c>
      <c r="K303" s="15"/>
      <c r="L303" s="3">
        <f t="shared" si="31"/>
        <v>0</v>
      </c>
      <c r="M303" s="16">
        <f t="shared" si="30"/>
        <v>0</v>
      </c>
    </row>
    <row r="304" spans="2:13" hidden="1" x14ac:dyDescent="0.25">
      <c r="B304" s="2" t="s">
        <v>86</v>
      </c>
      <c r="C304" s="15">
        <v>300</v>
      </c>
      <c r="D304" s="15">
        <v>516263.4</v>
      </c>
      <c r="E304" s="41">
        <v>81</v>
      </c>
      <c r="F304" s="15">
        <f t="shared" si="26"/>
        <v>6373.6222222222223</v>
      </c>
      <c r="G304" s="16"/>
      <c r="H304" s="15">
        <f t="shared" si="27"/>
        <v>57362.6</v>
      </c>
      <c r="I304" s="15">
        <f t="shared" si="28"/>
        <v>9</v>
      </c>
      <c r="J304" s="15">
        <f t="shared" si="29"/>
        <v>2700</v>
      </c>
      <c r="K304" s="15"/>
      <c r="L304" s="3">
        <f t="shared" si="31"/>
        <v>0</v>
      </c>
      <c r="M304" s="16">
        <f t="shared" si="30"/>
        <v>0</v>
      </c>
    </row>
    <row r="305" spans="2:13" hidden="1" x14ac:dyDescent="0.25">
      <c r="B305" s="2" t="s">
        <v>87</v>
      </c>
      <c r="C305" s="15">
        <v>500</v>
      </c>
      <c r="D305" s="15">
        <v>419746.8</v>
      </c>
      <c r="E305" s="41">
        <v>54</v>
      </c>
      <c r="F305" s="15">
        <f t="shared" si="26"/>
        <v>7773.0888888888885</v>
      </c>
      <c r="G305" s="16"/>
      <c r="H305" s="15">
        <f t="shared" si="27"/>
        <v>57120.304509225673</v>
      </c>
      <c r="I305" s="15">
        <f t="shared" si="28"/>
        <v>7.3484692283495345</v>
      </c>
      <c r="J305" s="15">
        <f t="shared" si="29"/>
        <v>3674.2346141747671</v>
      </c>
      <c r="K305" s="15"/>
      <c r="L305" s="3">
        <f t="shared" si="31"/>
        <v>0</v>
      </c>
      <c r="M305" s="16">
        <f t="shared" si="30"/>
        <v>0</v>
      </c>
    </row>
    <row r="306" spans="2:13" hidden="1" x14ac:dyDescent="0.25">
      <c r="B306" s="2" t="s">
        <v>88</v>
      </c>
      <c r="C306" s="15">
        <v>750</v>
      </c>
      <c r="D306" s="15">
        <v>264878.82</v>
      </c>
      <c r="E306" s="41">
        <v>29</v>
      </c>
      <c r="F306" s="15">
        <f t="shared" si="26"/>
        <v>9133.7524137931032</v>
      </c>
      <c r="G306" s="16"/>
      <c r="H306" s="15">
        <f t="shared" si="27"/>
        <v>49186.762055838444</v>
      </c>
      <c r="I306" s="15">
        <f t="shared" si="28"/>
        <v>5.3851648071345037</v>
      </c>
      <c r="J306" s="15">
        <f t="shared" si="29"/>
        <v>4038.8736053508778</v>
      </c>
      <c r="K306" s="15"/>
      <c r="L306" s="3">
        <f t="shared" si="31"/>
        <v>0</v>
      </c>
      <c r="M306" s="16">
        <f t="shared" si="30"/>
        <v>0</v>
      </c>
    </row>
    <row r="307" spans="2:13" hidden="1" x14ac:dyDescent="0.25">
      <c r="B307" s="2" t="s">
        <v>89</v>
      </c>
      <c r="C307" s="15">
        <v>1000</v>
      </c>
      <c r="D307" s="15">
        <v>17676.72</v>
      </c>
      <c r="E307" s="41">
        <v>13</v>
      </c>
      <c r="F307" s="15">
        <f t="shared" si="26"/>
        <v>1359.7476923076924</v>
      </c>
      <c r="H307" s="15">
        <f t="shared" si="27"/>
        <v>4902.6400263092164</v>
      </c>
      <c r="I307" s="15">
        <f t="shared" si="28"/>
        <v>3.6055512754639891</v>
      </c>
      <c r="J307" s="15">
        <f t="shared" si="29"/>
        <v>3605.551275463989</v>
      </c>
      <c r="K307" s="15"/>
      <c r="L307" s="3">
        <f t="shared" si="31"/>
        <v>0</v>
      </c>
      <c r="M307" s="16">
        <f t="shared" si="30"/>
        <v>0</v>
      </c>
    </row>
    <row r="308" spans="2:13" hidden="1" x14ac:dyDescent="0.25">
      <c r="B308" s="2" t="s">
        <v>90</v>
      </c>
      <c r="C308" s="15">
        <v>1500</v>
      </c>
      <c r="D308" s="15">
        <v>248676.54</v>
      </c>
      <c r="E308" s="41">
        <v>15</v>
      </c>
      <c r="F308" s="15">
        <f t="shared" si="26"/>
        <v>16578.436000000002</v>
      </c>
      <c r="G308" s="16"/>
      <c r="H308" s="15">
        <f t="shared" si="27"/>
        <v>64208.006534165514</v>
      </c>
      <c r="I308" s="15">
        <f t="shared" si="28"/>
        <v>3.872983346207417</v>
      </c>
      <c r="J308" s="15">
        <f t="shared" si="29"/>
        <v>5809.4750193111258</v>
      </c>
      <c r="K308" s="15"/>
      <c r="L308" s="3">
        <f t="shared" si="31"/>
        <v>0</v>
      </c>
      <c r="M308" s="16">
        <f t="shared" si="30"/>
        <v>0</v>
      </c>
    </row>
    <row r="309" spans="2:13" hidden="1" x14ac:dyDescent="0.25">
      <c r="B309" s="2" t="s">
        <v>91</v>
      </c>
      <c r="C309" s="15">
        <v>2000</v>
      </c>
      <c r="D309" s="15">
        <v>48276.3</v>
      </c>
      <c r="E309" s="41">
        <v>2</v>
      </c>
      <c r="F309" s="15">
        <f t="shared" si="26"/>
        <v>24138.15</v>
      </c>
      <c r="G309" s="16"/>
      <c r="H309" s="15">
        <f t="shared" si="27"/>
        <v>34136.499100596127</v>
      </c>
      <c r="I309" s="15">
        <f t="shared" si="28"/>
        <v>1.4142135623730951</v>
      </c>
      <c r="J309" s="15">
        <f t="shared" si="29"/>
        <v>2828.4271247461902</v>
      </c>
      <c r="K309" s="15"/>
      <c r="L309" s="3">
        <f t="shared" si="31"/>
        <v>0</v>
      </c>
      <c r="M309" s="16">
        <f t="shared" si="30"/>
        <v>0</v>
      </c>
    </row>
    <row r="310" spans="2:13" hidden="1" x14ac:dyDescent="0.25">
      <c r="B310" s="17" t="s">
        <v>13</v>
      </c>
      <c r="D310" s="18">
        <f>SUM(D277:D309)</f>
        <v>19361039.369999997</v>
      </c>
      <c r="E310" s="19">
        <f>SUM(E277:E309)</f>
        <v>21434</v>
      </c>
      <c r="M310" s="19">
        <f>SUM(M277:M309)</f>
        <v>20385</v>
      </c>
    </row>
    <row r="311" spans="2:13" hidden="1" x14ac:dyDescent="0.25"/>
    <row r="312" spans="2:13" ht="13" hidden="1" x14ac:dyDescent="0.3">
      <c r="B312" s="9" t="s">
        <v>14</v>
      </c>
      <c r="H312" s="74" t="s">
        <v>15</v>
      </c>
      <c r="I312" s="74"/>
    </row>
    <row r="313" spans="2:13" hidden="1" x14ac:dyDescent="0.25"/>
    <row r="314" spans="2:13" hidden="1" x14ac:dyDescent="0.25">
      <c r="B314" s="2" t="s">
        <v>16</v>
      </c>
      <c r="D314" s="20">
        <f>H314</f>
        <v>12.395260565557823</v>
      </c>
      <c r="H314" s="20">
        <f t="array" ref="H314:I316">LINEST(H277:H295,I277:J295,FALSE,TRUE)</f>
        <v>12.395260565557823</v>
      </c>
      <c r="I314" s="20">
        <v>495.86083908527587</v>
      </c>
    </row>
    <row r="315" spans="2:13" hidden="1" x14ac:dyDescent="0.25">
      <c r="B315" s="2" t="s">
        <v>17</v>
      </c>
      <c r="D315" s="20">
        <f>I314</f>
        <v>495.86083908527587</v>
      </c>
      <c r="H315" s="20">
        <v>2.0794416902318114</v>
      </c>
      <c r="I315" s="20">
        <v>78.797564607679533</v>
      </c>
    </row>
    <row r="316" spans="2:13" hidden="1" x14ac:dyDescent="0.25">
      <c r="B316" s="2" t="s">
        <v>18</v>
      </c>
      <c r="D316" s="1">
        <f>H316</f>
        <v>0.91690209662519173</v>
      </c>
      <c r="H316" s="20">
        <v>0.91690209662519173</v>
      </c>
      <c r="I316" s="20">
        <v>8926.4784109578231</v>
      </c>
    </row>
    <row r="317" spans="2:13" hidden="1" x14ac:dyDescent="0.25">
      <c r="H317" s="20"/>
      <c r="I317" s="20"/>
    </row>
    <row r="318" spans="2:13" ht="13" hidden="1" x14ac:dyDescent="0.3">
      <c r="B318" s="21" t="s">
        <v>19</v>
      </c>
      <c r="C318" s="22"/>
    </row>
    <row r="319" spans="2:13" hidden="1" x14ac:dyDescent="0.25">
      <c r="C319" s="22"/>
      <c r="F319" s="31"/>
    </row>
    <row r="320" spans="2:13" hidden="1" x14ac:dyDescent="0.25">
      <c r="B320" s="2" t="s">
        <v>20</v>
      </c>
      <c r="C320" s="32" t="s">
        <v>92</v>
      </c>
      <c r="D320" s="16">
        <f>M310</f>
        <v>20385</v>
      </c>
      <c r="F320" s="31" t="s">
        <v>93</v>
      </c>
    </row>
    <row r="321" spans="1:12" hidden="1" x14ac:dyDescent="0.25">
      <c r="B321" s="2" t="s">
        <v>21</v>
      </c>
      <c r="C321" s="22"/>
      <c r="D321" s="23">
        <f>D315</f>
        <v>495.86083908527587</v>
      </c>
      <c r="E321" s="24"/>
      <c r="F321" s="31" t="s">
        <v>94</v>
      </c>
    </row>
    <row r="322" spans="1:12" hidden="1" x14ac:dyDescent="0.25">
      <c r="B322" s="2" t="s">
        <v>22</v>
      </c>
      <c r="C322" s="22"/>
      <c r="D322" s="23">
        <f>MIN(F277:F295)</f>
        <v>186.79923224568137</v>
      </c>
    </row>
    <row r="323" spans="1:12" hidden="1" x14ac:dyDescent="0.25">
      <c r="B323" s="2" t="s">
        <v>23</v>
      </c>
      <c r="C323" s="22"/>
      <c r="D323" s="42" t="s">
        <v>24</v>
      </c>
    </row>
    <row r="324" spans="1:12" hidden="1" x14ac:dyDescent="0.25">
      <c r="B324" s="2" t="s">
        <v>25</v>
      </c>
      <c r="C324" s="22"/>
      <c r="D324" s="25">
        <f>IF(D323="Z",D320*D321,D320*D322)</f>
        <v>10108123.204753349</v>
      </c>
    </row>
    <row r="325" spans="1:12" hidden="1" x14ac:dyDescent="0.25">
      <c r="B325" s="2" t="s">
        <v>26</v>
      </c>
      <c r="C325" s="22"/>
      <c r="D325" s="25">
        <f>D310</f>
        <v>19361039.369999997</v>
      </c>
    </row>
    <row r="326" spans="1:12" hidden="1" x14ac:dyDescent="0.25">
      <c r="B326" s="2" t="s">
        <v>27</v>
      </c>
      <c r="C326" s="22"/>
      <c r="D326" s="26">
        <f>D324/D325</f>
        <v>0.52208577295782599</v>
      </c>
    </row>
    <row r="327" spans="1:12" hidden="1" x14ac:dyDescent="0.25">
      <c r="B327" s="2" t="s">
        <v>28</v>
      </c>
      <c r="C327" s="22"/>
      <c r="D327" s="27">
        <f>D326</f>
        <v>0.52208577295782599</v>
      </c>
    </row>
    <row r="328" spans="1:12" hidden="1" x14ac:dyDescent="0.25">
      <c r="B328" s="2" t="s">
        <v>29</v>
      </c>
      <c r="C328" s="22"/>
      <c r="D328" s="28">
        <f>1-D327</f>
        <v>0.47791422704217401</v>
      </c>
    </row>
    <row r="329" spans="1:12" hidden="1" x14ac:dyDescent="0.25"/>
    <row r="330" spans="1:12" ht="13" hidden="1" x14ac:dyDescent="0.3">
      <c r="B330" s="33" t="s">
        <v>13</v>
      </c>
      <c r="L330" s="2"/>
    </row>
    <row r="331" spans="1:12" ht="13" hidden="1" x14ac:dyDescent="0.3">
      <c r="A331" s="4"/>
      <c r="L331" s="2"/>
    </row>
    <row r="332" spans="1:12" ht="13" hidden="1" x14ac:dyDescent="0.3">
      <c r="A332" s="4"/>
      <c r="B332" s="33" t="s">
        <v>95</v>
      </c>
      <c r="C332" s="34" t="s">
        <v>96</v>
      </c>
      <c r="D332" s="35" t="s">
        <v>97</v>
      </c>
      <c r="E332" s="35" t="s">
        <v>98</v>
      </c>
      <c r="H332" s="34" t="s">
        <v>99</v>
      </c>
      <c r="L332" s="2"/>
    </row>
    <row r="333" spans="1:12" hidden="1" x14ac:dyDescent="0.25">
      <c r="B333" s="2" t="s">
        <v>100</v>
      </c>
      <c r="C333" s="3">
        <v>365</v>
      </c>
      <c r="D333" s="1">
        <f>D223</f>
        <v>0.25412704924990726</v>
      </c>
      <c r="E333" s="1">
        <f>D222</f>
        <v>0.74587295075009274</v>
      </c>
      <c r="G333" s="36"/>
      <c r="H333" s="37" t="str">
        <f>D218</f>
        <v>Z</v>
      </c>
      <c r="L333" s="2"/>
    </row>
    <row r="334" spans="1:12" hidden="1" x14ac:dyDescent="0.25">
      <c r="B334" s="2" t="s">
        <v>101</v>
      </c>
      <c r="C334" s="3">
        <v>367</v>
      </c>
      <c r="D334" s="1">
        <f>D271</f>
        <v>0.87932444895573347</v>
      </c>
      <c r="E334" s="1">
        <f>D270</f>
        <v>0.1206755510442665</v>
      </c>
      <c r="G334" s="36"/>
      <c r="H334" s="37" t="str">
        <f>D266</f>
        <v>Z</v>
      </c>
      <c r="L334" s="2"/>
    </row>
    <row r="335" spans="1:12" hidden="1" x14ac:dyDescent="0.25">
      <c r="B335" s="2" t="s">
        <v>102</v>
      </c>
      <c r="C335" s="3">
        <v>368</v>
      </c>
      <c r="D335" s="1">
        <f>D328</f>
        <v>0.47791422704217401</v>
      </c>
      <c r="E335" s="1">
        <f>D327</f>
        <v>0.52208577295782599</v>
      </c>
      <c r="G335" s="36"/>
      <c r="H335" s="37" t="str">
        <f>D323</f>
        <v>Z</v>
      </c>
      <c r="L335" s="2"/>
    </row>
  </sheetData>
  <mergeCells count="4">
    <mergeCell ref="H207:I207"/>
    <mergeCell ref="H255:I255"/>
    <mergeCell ref="L274:M274"/>
    <mergeCell ref="H312:I312"/>
  </mergeCells>
  <pageMargins left="0.7" right="0.7" top="0.75" bottom="0.75" header="0.3" footer="0.3"/>
  <pageSetup scale="63" fitToHeight="3" orientation="portrait" r:id="rId1"/>
  <headerFooter>
    <oddHeader>&amp;R&amp;"Times New Roman,Bold"Exhibit JW-2
Page &amp;P of &amp;N</oddHeader>
  </headerFooter>
  <rowBreaks count="3" manualBreakCount="3">
    <brk id="89" max="9" man="1"/>
    <brk id="172" max="9" man="1"/>
    <brk id="223" max="9" man="1"/>
  </rowBreaks>
  <ignoredErrors>
    <ignoredError sqref="D210" formula="1"/>
    <ignoredError sqref="B29 B63:B72 B91:B184" twoDigitTextYear="1"/>
    <ignoredError sqref="B36 B55" numberStoredAsText="1"/>
    <ignoredError sqref="B73:B90" twoDigitTextYear="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C5259-9665-4BE6-98C3-A68CD4B37466}">
  <sheetPr>
    <pageSetUpPr fitToPage="1"/>
  </sheetPr>
  <dimension ref="A1:L255"/>
  <sheetViews>
    <sheetView view="pageBreakPreview" zoomScaleNormal="100" zoomScaleSheetLayoutView="100" workbookViewId="0">
      <selection activeCell="G3" sqref="G3"/>
    </sheetView>
  </sheetViews>
  <sheetFormatPr defaultColWidth="8.81640625" defaultRowHeight="12.5" x14ac:dyDescent="0.25"/>
  <cols>
    <col min="1" max="1" width="6.7265625" style="2" customWidth="1"/>
    <col min="2" max="2" width="47.81640625" style="2" bestFit="1" customWidth="1"/>
    <col min="3" max="3" width="9.26953125" style="3" bestFit="1" customWidth="1"/>
    <col min="4" max="4" width="15" style="2" bestFit="1" customWidth="1"/>
    <col min="5" max="5" width="11.7265625" style="2" bestFit="1" customWidth="1"/>
    <col min="6" max="6" width="10.81640625" style="2" bestFit="1" customWidth="1"/>
    <col min="7" max="7" width="4.1796875" style="2" customWidth="1"/>
    <col min="8" max="8" width="9.26953125" style="2" bestFit="1" customWidth="1"/>
    <col min="9" max="9" width="13.7265625" style="2" customWidth="1"/>
    <col min="10" max="10" width="11.26953125" style="2" bestFit="1" customWidth="1"/>
    <col min="11" max="11" width="12.81640625" style="2" customWidth="1"/>
    <col min="12" max="16384" width="8.81640625" style="2"/>
  </cols>
  <sheetData>
    <row r="1" spans="1:12" ht="13" x14ac:dyDescent="0.3">
      <c r="A1" s="4" t="str">
        <f>'OH Primary'!A1</f>
        <v>Kentucky Power Company</v>
      </c>
    </row>
    <row r="2" spans="1:12" ht="13" x14ac:dyDescent="0.3">
      <c r="A2" s="4" t="str">
        <f>'OH Primary'!A2</f>
        <v>Zero Intercept &amp; Minimum System Analyses</v>
      </c>
    </row>
    <row r="4" spans="1:12" ht="13" x14ac:dyDescent="0.3">
      <c r="A4" s="4" t="s">
        <v>1</v>
      </c>
      <c r="B4" s="5"/>
      <c r="C4" s="2"/>
      <c r="D4" s="4" t="s">
        <v>104</v>
      </c>
    </row>
    <row r="5" spans="1:12" ht="13" x14ac:dyDescent="0.3">
      <c r="F5" s="6" t="s">
        <v>2</v>
      </c>
      <c r="I5" s="6" t="s">
        <v>3</v>
      </c>
      <c r="K5" s="75"/>
      <c r="L5" s="75"/>
    </row>
    <row r="6" spans="1:12" ht="13" x14ac:dyDescent="0.3">
      <c r="C6" s="38"/>
      <c r="D6" s="6"/>
      <c r="E6" s="8"/>
      <c r="F6" s="6" t="s">
        <v>4</v>
      </c>
      <c r="H6" s="6"/>
      <c r="I6" s="6"/>
      <c r="J6" s="6"/>
      <c r="K6" s="3"/>
    </row>
    <row r="7" spans="1:12" ht="13" x14ac:dyDescent="0.3">
      <c r="A7" s="9" t="s">
        <v>107</v>
      </c>
      <c r="B7" s="9" t="s">
        <v>5</v>
      </c>
      <c r="C7" s="39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52"/>
      <c r="L7" s="53"/>
    </row>
    <row r="8" spans="1:12" x14ac:dyDescent="0.25">
      <c r="A8" s="31">
        <v>1</v>
      </c>
      <c r="B8" s="2" t="s">
        <v>556</v>
      </c>
      <c r="C8" s="55">
        <v>105.53</v>
      </c>
      <c r="D8" s="61">
        <v>2873.1047999999996</v>
      </c>
      <c r="E8" s="57">
        <v>2081.96</v>
      </c>
      <c r="F8" s="15">
        <f t="shared" ref="F8:F235" si="0">D8/E8</f>
        <v>1.38</v>
      </c>
      <c r="G8" s="16"/>
      <c r="H8" s="15">
        <f t="shared" ref="H8:H123" si="1">F8*E8^0.5</f>
        <v>62.967329814753931</v>
      </c>
      <c r="I8" s="15">
        <f t="shared" ref="I8:I123" si="2">E8^0.5</f>
        <v>45.628499865763722</v>
      </c>
      <c r="J8" s="15">
        <f t="shared" ref="J8:J123" si="3">C8*E8^0.5</f>
        <v>4815.1755908340456</v>
      </c>
      <c r="K8" s="3"/>
      <c r="L8" s="16"/>
    </row>
    <row r="9" spans="1:12" x14ac:dyDescent="0.25">
      <c r="A9" s="31">
        <f>A8+1</f>
        <v>2</v>
      </c>
      <c r="B9" s="2" t="s">
        <v>557</v>
      </c>
      <c r="C9" s="55">
        <v>105.53</v>
      </c>
      <c r="D9" s="61">
        <v>1229.5662</v>
      </c>
      <c r="E9" s="57">
        <v>890.99</v>
      </c>
      <c r="F9" s="15">
        <f t="shared" si="0"/>
        <v>1.38</v>
      </c>
      <c r="G9" s="16"/>
      <c r="H9" s="15">
        <f t="shared" si="1"/>
        <v>41.19224873686796</v>
      </c>
      <c r="I9" s="15">
        <f t="shared" si="2"/>
        <v>29.849455606426059</v>
      </c>
      <c r="J9" s="15">
        <f t="shared" si="3"/>
        <v>3150.0130501461422</v>
      </c>
      <c r="K9" s="3"/>
      <c r="L9" s="16"/>
    </row>
    <row r="10" spans="1:12" x14ac:dyDescent="0.25">
      <c r="A10" s="31">
        <f t="shared" ref="A10:A73" si="4">A9+1</f>
        <v>3</v>
      </c>
      <c r="B10" s="2" t="s">
        <v>558</v>
      </c>
      <c r="C10" s="55">
        <v>105.53</v>
      </c>
      <c r="D10" s="61">
        <v>277.38</v>
      </c>
      <c r="E10" s="57">
        <v>201</v>
      </c>
      <c r="F10" s="15">
        <f t="shared" si="0"/>
        <v>1.38</v>
      </c>
      <c r="G10" s="16"/>
      <c r="H10" s="15">
        <f t="shared" si="1"/>
        <v>19.564876692685797</v>
      </c>
      <c r="I10" s="15">
        <f t="shared" si="2"/>
        <v>14.177446878757825</v>
      </c>
      <c r="J10" s="15">
        <f t="shared" si="3"/>
        <v>1496.1459691153134</v>
      </c>
      <c r="K10" s="3"/>
      <c r="L10" s="16"/>
    </row>
    <row r="11" spans="1:12" x14ac:dyDescent="0.25">
      <c r="A11" s="31">
        <f t="shared" si="4"/>
        <v>4</v>
      </c>
      <c r="B11" s="2" t="s">
        <v>559</v>
      </c>
      <c r="C11" s="55">
        <v>66.37</v>
      </c>
      <c r="D11" s="61">
        <v>179379.44659999973</v>
      </c>
      <c r="E11" s="57">
        <v>201549.93999999971</v>
      </c>
      <c r="F11" s="15">
        <f t="shared" si="0"/>
        <v>0.8899999999999999</v>
      </c>
      <c r="G11" s="16"/>
      <c r="H11" s="15">
        <f t="shared" si="1"/>
        <v>399.55939167287727</v>
      </c>
      <c r="I11" s="15">
        <f t="shared" si="2"/>
        <v>448.94313671109808</v>
      </c>
      <c r="J11" s="15">
        <f t="shared" si="3"/>
        <v>29796.355983515583</v>
      </c>
      <c r="K11" s="3"/>
      <c r="L11" s="16"/>
    </row>
    <row r="12" spans="1:12" x14ac:dyDescent="0.25">
      <c r="A12" s="31">
        <f t="shared" si="4"/>
        <v>5</v>
      </c>
      <c r="B12" s="2" t="s">
        <v>560</v>
      </c>
      <c r="C12" s="55">
        <v>66.37</v>
      </c>
      <c r="D12" s="61">
        <v>11996.176500000001</v>
      </c>
      <c r="E12" s="57">
        <v>13478.85</v>
      </c>
      <c r="F12" s="15">
        <f t="shared" si="0"/>
        <v>0.89000000000000012</v>
      </c>
      <c r="G12" s="16"/>
      <c r="H12" s="15">
        <f t="shared" si="1"/>
        <v>103.32762014582549</v>
      </c>
      <c r="I12" s="15">
        <f t="shared" si="2"/>
        <v>116.0984496020511</v>
      </c>
      <c r="J12" s="15">
        <f t="shared" si="3"/>
        <v>7705.4541000881327</v>
      </c>
      <c r="K12" s="3"/>
      <c r="L12" s="16"/>
    </row>
    <row r="13" spans="1:12" x14ac:dyDescent="0.25">
      <c r="A13" s="31">
        <f t="shared" si="4"/>
        <v>6</v>
      </c>
      <c r="B13" s="2" t="s">
        <v>561</v>
      </c>
      <c r="C13" s="55">
        <v>66.37</v>
      </c>
      <c r="D13" s="61">
        <v>5986.291299999999</v>
      </c>
      <c r="E13" s="57">
        <v>6726.1699999999992</v>
      </c>
      <c r="F13" s="15">
        <f t="shared" si="0"/>
        <v>0.8899999999999999</v>
      </c>
      <c r="G13" s="16"/>
      <c r="H13" s="15">
        <f t="shared" si="1"/>
        <v>72.991775269546622</v>
      </c>
      <c r="I13" s="15">
        <f t="shared" si="2"/>
        <v>82.013230639940033</v>
      </c>
      <c r="J13" s="15">
        <f t="shared" si="3"/>
        <v>5443.2181175728201</v>
      </c>
      <c r="K13" s="3"/>
      <c r="L13" s="16"/>
    </row>
    <row r="14" spans="1:12" x14ac:dyDescent="0.25">
      <c r="A14" s="31">
        <f t="shared" si="4"/>
        <v>7</v>
      </c>
      <c r="B14" s="2" t="s">
        <v>562</v>
      </c>
      <c r="C14" s="55">
        <v>66.37</v>
      </c>
      <c r="D14" s="61">
        <v>580.57359999999994</v>
      </c>
      <c r="E14" s="57">
        <v>237.94</v>
      </c>
      <c r="F14" s="15">
        <f t="shared" si="0"/>
        <v>2.44</v>
      </c>
      <c r="G14" s="16"/>
      <c r="H14" s="15">
        <f t="shared" si="1"/>
        <v>37.637741483781937</v>
      </c>
      <c r="I14" s="15">
        <f t="shared" si="2"/>
        <v>15.425303886795877</v>
      </c>
      <c r="J14" s="15">
        <f t="shared" si="3"/>
        <v>1023.7774189666425</v>
      </c>
      <c r="K14" s="3"/>
      <c r="L14" s="16"/>
    </row>
    <row r="15" spans="1:12" x14ac:dyDescent="0.25">
      <c r="A15" s="31">
        <f t="shared" si="4"/>
        <v>8</v>
      </c>
      <c r="B15" s="2" t="s">
        <v>563</v>
      </c>
      <c r="C15" s="55">
        <v>336</v>
      </c>
      <c r="D15" s="61">
        <v>404.25</v>
      </c>
      <c r="E15" s="57">
        <v>175</v>
      </c>
      <c r="F15" s="15">
        <f t="shared" si="0"/>
        <v>2.31</v>
      </c>
      <c r="G15" s="16"/>
      <c r="H15" s="15">
        <f t="shared" si="1"/>
        <v>30.558427642796023</v>
      </c>
      <c r="I15" s="15">
        <f t="shared" si="2"/>
        <v>13.228756555322953</v>
      </c>
      <c r="J15" s="15">
        <f t="shared" si="3"/>
        <v>4444.8622025885124</v>
      </c>
      <c r="K15" s="3"/>
      <c r="L15" s="16"/>
    </row>
    <row r="16" spans="1:12" x14ac:dyDescent="0.25">
      <c r="A16" s="31">
        <f t="shared" si="4"/>
        <v>9</v>
      </c>
      <c r="B16" s="2" t="s">
        <v>564</v>
      </c>
      <c r="C16" s="55">
        <v>41.74</v>
      </c>
      <c r="D16" s="61">
        <v>726</v>
      </c>
      <c r="E16" s="57">
        <v>968</v>
      </c>
      <c r="F16" s="15">
        <f t="shared" si="0"/>
        <v>0.75</v>
      </c>
      <c r="G16" s="16"/>
      <c r="H16" s="15">
        <f t="shared" si="1"/>
        <v>23.334523779156068</v>
      </c>
      <c r="I16" s="15">
        <f t="shared" si="2"/>
        <v>31.11269837220809</v>
      </c>
      <c r="J16" s="15">
        <f t="shared" si="3"/>
        <v>1298.6440300559657</v>
      </c>
      <c r="K16" s="3"/>
      <c r="L16" s="16"/>
    </row>
    <row r="17" spans="1:12" x14ac:dyDescent="0.25">
      <c r="A17" s="31">
        <f t="shared" si="4"/>
        <v>10</v>
      </c>
      <c r="B17" s="2" t="s">
        <v>565</v>
      </c>
      <c r="C17" s="55">
        <v>41.74</v>
      </c>
      <c r="D17" s="61">
        <v>1059.6975</v>
      </c>
      <c r="E17" s="57">
        <v>1412.93</v>
      </c>
      <c r="F17" s="15">
        <f t="shared" si="0"/>
        <v>0.75</v>
      </c>
      <c r="G17" s="16"/>
      <c r="H17" s="15">
        <f t="shared" si="1"/>
        <v>28.191720859145864</v>
      </c>
      <c r="I17" s="15">
        <f t="shared" si="2"/>
        <v>37.588961145527819</v>
      </c>
      <c r="J17" s="15">
        <f t="shared" si="3"/>
        <v>1568.9632382143311</v>
      </c>
      <c r="K17" s="3"/>
      <c r="L17" s="16"/>
    </row>
    <row r="18" spans="1:12" x14ac:dyDescent="0.25">
      <c r="A18" s="31">
        <f t="shared" si="4"/>
        <v>11</v>
      </c>
      <c r="B18" s="2" t="s">
        <v>566</v>
      </c>
      <c r="C18" s="55">
        <v>41.74</v>
      </c>
      <c r="D18" s="61">
        <v>1027.4925000000001</v>
      </c>
      <c r="E18" s="57">
        <v>1369.99</v>
      </c>
      <c r="F18" s="15">
        <f t="shared" si="0"/>
        <v>0.75</v>
      </c>
      <c r="G18" s="16"/>
      <c r="H18" s="15">
        <f t="shared" si="1"/>
        <v>27.760031970442682</v>
      </c>
      <c r="I18" s="15">
        <f t="shared" si="2"/>
        <v>37.013375960590245</v>
      </c>
      <c r="J18" s="15">
        <f t="shared" si="3"/>
        <v>1544.9383125950369</v>
      </c>
      <c r="K18" s="3"/>
      <c r="L18" s="16"/>
    </row>
    <row r="19" spans="1:12" x14ac:dyDescent="0.25">
      <c r="A19" s="31">
        <f t="shared" si="4"/>
        <v>12</v>
      </c>
      <c r="B19" s="2" t="s">
        <v>567</v>
      </c>
      <c r="C19" s="55">
        <v>41.74</v>
      </c>
      <c r="D19" s="61">
        <v>30624.535899999999</v>
      </c>
      <c r="E19" s="57">
        <v>10670.57</v>
      </c>
      <c r="F19" s="15">
        <f t="shared" si="0"/>
        <v>2.87</v>
      </c>
      <c r="G19" s="16"/>
      <c r="H19" s="15">
        <f t="shared" si="1"/>
        <v>296.46655466173587</v>
      </c>
      <c r="I19" s="15">
        <f t="shared" si="2"/>
        <v>103.29845110165012</v>
      </c>
      <c r="J19" s="15">
        <f t="shared" si="3"/>
        <v>4311.6773489828756</v>
      </c>
      <c r="K19" s="3"/>
      <c r="L19" s="16"/>
    </row>
    <row r="20" spans="1:12" x14ac:dyDescent="0.25">
      <c r="A20" s="31">
        <f t="shared" si="4"/>
        <v>13</v>
      </c>
      <c r="B20" s="2" t="s">
        <v>568</v>
      </c>
      <c r="C20" s="55">
        <v>41.74</v>
      </c>
      <c r="D20" s="61">
        <v>272.65000000000003</v>
      </c>
      <c r="E20" s="57">
        <v>95</v>
      </c>
      <c r="F20" s="15">
        <f t="shared" si="0"/>
        <v>2.8700000000000006</v>
      </c>
      <c r="G20" s="16"/>
      <c r="H20" s="15">
        <f t="shared" si="1"/>
        <v>27.973299769601731</v>
      </c>
      <c r="I20" s="15">
        <f t="shared" si="2"/>
        <v>9.7467943448089631</v>
      </c>
      <c r="J20" s="15">
        <f t="shared" si="3"/>
        <v>406.83119595232614</v>
      </c>
      <c r="K20" s="3"/>
      <c r="L20" s="16"/>
    </row>
    <row r="21" spans="1:12" x14ac:dyDescent="0.25">
      <c r="A21" s="31">
        <f t="shared" si="4"/>
        <v>14</v>
      </c>
      <c r="B21" s="2" t="s">
        <v>569</v>
      </c>
      <c r="C21" s="55">
        <v>211.59</v>
      </c>
      <c r="D21" s="61">
        <v>3678.8416000000002</v>
      </c>
      <c r="E21" s="57">
        <v>1876.96</v>
      </c>
      <c r="F21" s="15">
        <f t="shared" si="0"/>
        <v>1.96</v>
      </c>
      <c r="G21" s="16"/>
      <c r="H21" s="15">
        <f t="shared" si="1"/>
        <v>84.914836960333389</v>
      </c>
      <c r="I21" s="15">
        <f t="shared" si="2"/>
        <v>43.323896408333361</v>
      </c>
      <c r="J21" s="15">
        <f t="shared" si="3"/>
        <v>9166.9032410392556</v>
      </c>
      <c r="K21" s="3"/>
      <c r="L21" s="16"/>
    </row>
    <row r="22" spans="1:12" x14ac:dyDescent="0.25">
      <c r="A22" s="31">
        <f t="shared" si="4"/>
        <v>15</v>
      </c>
      <c r="B22" s="2" t="s">
        <v>570</v>
      </c>
      <c r="C22" s="55">
        <v>26.25</v>
      </c>
      <c r="D22" s="61">
        <v>6595.2312999999995</v>
      </c>
      <c r="E22" s="57">
        <v>2297.9899999999998</v>
      </c>
      <c r="F22" s="15">
        <f t="shared" si="0"/>
        <v>2.87</v>
      </c>
      <c r="G22" s="16"/>
      <c r="H22" s="15">
        <f t="shared" si="1"/>
        <v>137.5802087184054</v>
      </c>
      <c r="I22" s="15">
        <f t="shared" si="2"/>
        <v>47.937354954148226</v>
      </c>
      <c r="J22" s="15">
        <f t="shared" si="3"/>
        <v>1258.3555675463908</v>
      </c>
      <c r="K22" s="3"/>
      <c r="L22" s="16"/>
    </row>
    <row r="23" spans="1:12" x14ac:dyDescent="0.25">
      <c r="A23" s="31">
        <f t="shared" si="4"/>
        <v>16</v>
      </c>
      <c r="B23" s="2" t="s">
        <v>571</v>
      </c>
      <c r="C23" s="55">
        <v>26.25</v>
      </c>
      <c r="D23" s="61">
        <v>4855.9826000000003</v>
      </c>
      <c r="E23" s="57">
        <v>1691.98</v>
      </c>
      <c r="F23" s="15">
        <f t="shared" si="0"/>
        <v>2.87</v>
      </c>
      <c r="G23" s="16"/>
      <c r="H23" s="15">
        <f t="shared" si="1"/>
        <v>118.05367449596815</v>
      </c>
      <c r="I23" s="15">
        <f t="shared" si="2"/>
        <v>41.13368449336869</v>
      </c>
      <c r="J23" s="15">
        <f t="shared" si="3"/>
        <v>1079.7592179509281</v>
      </c>
      <c r="K23" s="3"/>
      <c r="L23" s="16"/>
    </row>
    <row r="24" spans="1:12" x14ac:dyDescent="0.25">
      <c r="A24" s="31">
        <f t="shared" si="4"/>
        <v>17</v>
      </c>
      <c r="B24" s="2" t="s">
        <v>572</v>
      </c>
      <c r="C24" s="55">
        <v>26.25</v>
      </c>
      <c r="D24" s="61">
        <v>5917.9400000000005</v>
      </c>
      <c r="E24" s="57">
        <v>2062</v>
      </c>
      <c r="F24" s="15">
        <f t="shared" si="0"/>
        <v>2.87</v>
      </c>
      <c r="G24" s="16"/>
      <c r="H24" s="15">
        <f t="shared" si="1"/>
        <v>130.32454795624653</v>
      </c>
      <c r="I24" s="15">
        <f t="shared" si="2"/>
        <v>45.409250158970913</v>
      </c>
      <c r="J24" s="15">
        <f t="shared" si="3"/>
        <v>1191.9928166729865</v>
      </c>
      <c r="K24" s="3"/>
      <c r="L24" s="16"/>
    </row>
    <row r="25" spans="1:12" x14ac:dyDescent="0.25">
      <c r="A25" s="31">
        <f t="shared" si="4"/>
        <v>18</v>
      </c>
      <c r="B25" s="2" t="s">
        <v>573</v>
      </c>
      <c r="C25" s="55">
        <v>16.510000000000002</v>
      </c>
      <c r="D25" s="61">
        <v>1549.7426</v>
      </c>
      <c r="E25" s="57">
        <v>539.98</v>
      </c>
      <c r="F25" s="15">
        <f t="shared" si="0"/>
        <v>2.87</v>
      </c>
      <c r="G25" s="16"/>
      <c r="H25" s="15">
        <f t="shared" si="1"/>
        <v>66.691538158899888</v>
      </c>
      <c r="I25" s="15">
        <f t="shared" si="2"/>
        <v>23.237469741776966</v>
      </c>
      <c r="J25" s="15">
        <f t="shared" si="3"/>
        <v>383.65062543673776</v>
      </c>
      <c r="K25" s="3"/>
      <c r="L25" s="16"/>
    </row>
    <row r="26" spans="1:12" x14ac:dyDescent="0.25">
      <c r="A26" s="31">
        <f t="shared" si="4"/>
        <v>19</v>
      </c>
      <c r="B26" s="2" t="s">
        <v>574</v>
      </c>
      <c r="C26" s="55">
        <v>66.37</v>
      </c>
      <c r="D26" s="61">
        <v>357.64709999999997</v>
      </c>
      <c r="E26" s="57">
        <v>290.77</v>
      </c>
      <c r="F26" s="15">
        <f t="shared" si="0"/>
        <v>1.23</v>
      </c>
      <c r="G26" s="16"/>
      <c r="H26" s="15">
        <f t="shared" si="1"/>
        <v>20.973934609414609</v>
      </c>
      <c r="I26" s="15">
        <f t="shared" si="2"/>
        <v>17.051979357247649</v>
      </c>
      <c r="J26" s="15">
        <f t="shared" si="3"/>
        <v>1131.7398699405267</v>
      </c>
      <c r="K26" s="3"/>
      <c r="L26" s="16"/>
    </row>
    <row r="27" spans="1:12" x14ac:dyDescent="0.25">
      <c r="A27" s="31">
        <f t="shared" si="4"/>
        <v>20</v>
      </c>
      <c r="B27" s="2" t="s">
        <v>575</v>
      </c>
      <c r="C27" s="55">
        <v>66.37</v>
      </c>
      <c r="D27" s="61">
        <v>571.95000000000005</v>
      </c>
      <c r="E27" s="57">
        <v>465</v>
      </c>
      <c r="F27" s="15">
        <f t="shared" si="0"/>
        <v>1.2300000000000002</v>
      </c>
      <c r="G27" s="16"/>
      <c r="H27" s="15">
        <f t="shared" si="1"/>
        <v>26.523546143002829</v>
      </c>
      <c r="I27" s="15">
        <f t="shared" si="2"/>
        <v>21.563858652847824</v>
      </c>
      <c r="J27" s="15">
        <f t="shared" si="3"/>
        <v>1431.1932987895102</v>
      </c>
      <c r="K27" s="3"/>
      <c r="L27" s="16"/>
    </row>
    <row r="28" spans="1:12" x14ac:dyDescent="0.25">
      <c r="A28" s="31">
        <f t="shared" si="4"/>
        <v>21</v>
      </c>
      <c r="B28" s="2" t="s">
        <v>576</v>
      </c>
      <c r="C28" s="55">
        <v>83.69</v>
      </c>
      <c r="D28" s="61">
        <v>703.8</v>
      </c>
      <c r="E28" s="57">
        <v>510</v>
      </c>
      <c r="F28" s="15">
        <f t="shared" si="0"/>
        <v>1.38</v>
      </c>
      <c r="G28" s="16"/>
      <c r="H28" s="15">
        <f t="shared" si="1"/>
        <v>31.164787822155951</v>
      </c>
      <c r="I28" s="15">
        <f t="shared" si="2"/>
        <v>22.583179581272429</v>
      </c>
      <c r="J28" s="15">
        <f t="shared" si="3"/>
        <v>1889.9862991566895</v>
      </c>
      <c r="K28" s="3"/>
      <c r="L28" s="16"/>
    </row>
    <row r="29" spans="1:12" x14ac:dyDescent="0.25">
      <c r="A29" s="31">
        <f t="shared" si="4"/>
        <v>22</v>
      </c>
      <c r="B29" s="2" t="s">
        <v>556</v>
      </c>
      <c r="C29" s="55">
        <v>105.53</v>
      </c>
      <c r="D29" s="61">
        <v>59337.143399999979</v>
      </c>
      <c r="E29" s="57">
        <v>42997.929999999986</v>
      </c>
      <c r="F29" s="15">
        <f t="shared" si="0"/>
        <v>1.38</v>
      </c>
      <c r="G29" s="16"/>
      <c r="H29" s="15">
        <f t="shared" si="1"/>
        <v>286.15600271879663</v>
      </c>
      <c r="I29" s="15">
        <f t="shared" si="2"/>
        <v>207.35942225999759</v>
      </c>
      <c r="J29" s="15">
        <f t="shared" si="3"/>
        <v>21882.639831097546</v>
      </c>
      <c r="K29" s="3"/>
      <c r="L29" s="16"/>
    </row>
    <row r="30" spans="1:12" x14ac:dyDescent="0.25">
      <c r="A30" s="31">
        <f t="shared" si="4"/>
        <v>23</v>
      </c>
      <c r="B30" s="2" t="s">
        <v>557</v>
      </c>
      <c r="C30" s="55">
        <v>105.53</v>
      </c>
      <c r="D30" s="61">
        <v>30248.289000000001</v>
      </c>
      <c r="E30" s="57">
        <v>21919.050000000003</v>
      </c>
      <c r="F30" s="15">
        <f t="shared" si="0"/>
        <v>1.38</v>
      </c>
      <c r="G30" s="16"/>
      <c r="H30" s="15">
        <f t="shared" si="1"/>
        <v>204.31015349218455</v>
      </c>
      <c r="I30" s="15">
        <f t="shared" si="2"/>
        <v>148.05083586390185</v>
      </c>
      <c r="J30" s="15">
        <f t="shared" si="3"/>
        <v>15623.804708717562</v>
      </c>
      <c r="K30" s="3"/>
      <c r="L30" s="16"/>
    </row>
    <row r="31" spans="1:12" x14ac:dyDescent="0.25">
      <c r="A31" s="31">
        <f t="shared" si="4"/>
        <v>24</v>
      </c>
      <c r="B31" s="2" t="s">
        <v>558</v>
      </c>
      <c r="C31" s="55">
        <v>105.53</v>
      </c>
      <c r="D31" s="61">
        <v>159684.53339999999</v>
      </c>
      <c r="E31" s="57">
        <v>115713.43</v>
      </c>
      <c r="F31" s="15">
        <f t="shared" si="0"/>
        <v>1.38</v>
      </c>
      <c r="G31" s="16"/>
      <c r="H31" s="15">
        <f t="shared" si="1"/>
        <v>469.43013973540297</v>
      </c>
      <c r="I31" s="15">
        <f t="shared" si="2"/>
        <v>340.16676792420509</v>
      </c>
      <c r="J31" s="15">
        <f t="shared" si="3"/>
        <v>35897.799019041362</v>
      </c>
      <c r="K31" s="3"/>
      <c r="L31" s="16"/>
    </row>
    <row r="32" spans="1:12" x14ac:dyDescent="0.25">
      <c r="A32" s="31">
        <f t="shared" si="4"/>
        <v>25</v>
      </c>
      <c r="B32" s="2" t="s">
        <v>577</v>
      </c>
      <c r="C32" s="55">
        <v>105.53</v>
      </c>
      <c r="D32" s="61">
        <v>456</v>
      </c>
      <c r="E32" s="57">
        <v>160</v>
      </c>
      <c r="F32" s="15">
        <f t="shared" si="0"/>
        <v>2.85</v>
      </c>
      <c r="G32" s="16"/>
      <c r="H32" s="15">
        <f t="shared" si="1"/>
        <v>36.04996532591953</v>
      </c>
      <c r="I32" s="15">
        <f t="shared" si="2"/>
        <v>12.649110640673518</v>
      </c>
      <c r="J32" s="15">
        <f t="shared" si="3"/>
        <v>1334.8606459102764</v>
      </c>
      <c r="K32" s="3"/>
      <c r="L32" s="16"/>
    </row>
    <row r="33" spans="1:12" x14ac:dyDescent="0.25">
      <c r="A33" s="31">
        <f t="shared" si="4"/>
        <v>26</v>
      </c>
      <c r="B33" s="2" t="s">
        <v>578</v>
      </c>
      <c r="C33" s="55">
        <v>105.53</v>
      </c>
      <c r="D33" s="61">
        <v>1433.55</v>
      </c>
      <c r="E33" s="57">
        <v>503</v>
      </c>
      <c r="F33" s="15">
        <f t="shared" si="0"/>
        <v>2.85</v>
      </c>
      <c r="G33" s="16"/>
      <c r="H33" s="15">
        <f t="shared" si="1"/>
        <v>63.918835252216546</v>
      </c>
      <c r="I33" s="15">
        <f t="shared" si="2"/>
        <v>22.427661492005804</v>
      </c>
      <c r="J33" s="15">
        <f t="shared" si="3"/>
        <v>2366.7911172513723</v>
      </c>
      <c r="K33" s="3"/>
      <c r="L33" s="16"/>
    </row>
    <row r="34" spans="1:12" x14ac:dyDescent="0.25">
      <c r="A34" s="31">
        <f t="shared" si="4"/>
        <v>27</v>
      </c>
      <c r="B34" s="2" t="s">
        <v>559</v>
      </c>
      <c r="C34" s="55">
        <v>66.37</v>
      </c>
      <c r="D34" s="61">
        <v>207884.51789999905</v>
      </c>
      <c r="E34" s="57">
        <v>233578.10999999894</v>
      </c>
      <c r="F34" s="15">
        <f t="shared" si="0"/>
        <v>0.89</v>
      </c>
      <c r="G34" s="16"/>
      <c r="H34" s="15">
        <f t="shared" si="1"/>
        <v>430.13628181193826</v>
      </c>
      <c r="I34" s="15">
        <f t="shared" si="2"/>
        <v>483.29919304712161</v>
      </c>
      <c r="J34" s="15">
        <f t="shared" si="3"/>
        <v>32076.567442537464</v>
      </c>
      <c r="K34" s="3"/>
      <c r="L34" s="16"/>
    </row>
    <row r="35" spans="1:12" x14ac:dyDescent="0.25">
      <c r="A35" s="31">
        <f t="shared" si="4"/>
        <v>28</v>
      </c>
      <c r="B35" s="2" t="s">
        <v>560</v>
      </c>
      <c r="C35" s="55">
        <v>66.37</v>
      </c>
      <c r="D35" s="61">
        <v>28132.0723</v>
      </c>
      <c r="E35" s="57">
        <v>31609.07</v>
      </c>
      <c r="F35" s="15">
        <f t="shared" si="0"/>
        <v>0.89</v>
      </c>
      <c r="G35" s="16"/>
      <c r="H35" s="15">
        <f t="shared" si="1"/>
        <v>158.23256411687197</v>
      </c>
      <c r="I35" s="15">
        <f t="shared" si="2"/>
        <v>177.7893978841258</v>
      </c>
      <c r="J35" s="15">
        <f t="shared" si="3"/>
        <v>11799.88233756943</v>
      </c>
      <c r="K35" s="3"/>
      <c r="L35" s="16"/>
    </row>
    <row r="36" spans="1:12" x14ac:dyDescent="0.25">
      <c r="A36" s="31">
        <f t="shared" si="4"/>
        <v>29</v>
      </c>
      <c r="B36" s="2" t="s">
        <v>561</v>
      </c>
      <c r="C36" s="55">
        <v>66.37</v>
      </c>
      <c r="D36" s="61">
        <v>368989.14949999767</v>
      </c>
      <c r="E36" s="57">
        <v>414594.54999999737</v>
      </c>
      <c r="F36" s="15">
        <f t="shared" si="0"/>
        <v>0.89</v>
      </c>
      <c r="G36" s="16"/>
      <c r="H36" s="15">
        <f t="shared" si="1"/>
        <v>573.06225059324743</v>
      </c>
      <c r="I36" s="15">
        <f t="shared" si="2"/>
        <v>643.89016920589597</v>
      </c>
      <c r="J36" s="15">
        <f t="shared" si="3"/>
        <v>42734.990530195319</v>
      </c>
      <c r="K36" s="3"/>
      <c r="L36" s="16"/>
    </row>
    <row r="37" spans="1:12" x14ac:dyDescent="0.25">
      <c r="A37" s="31">
        <f t="shared" si="4"/>
        <v>30</v>
      </c>
      <c r="B37" s="2" t="s">
        <v>579</v>
      </c>
      <c r="C37" s="55">
        <v>66.37</v>
      </c>
      <c r="D37" s="61">
        <v>2182.2871999999998</v>
      </c>
      <c r="E37" s="57">
        <v>894.38</v>
      </c>
      <c r="F37" s="15">
        <f t="shared" si="0"/>
        <v>2.44</v>
      </c>
      <c r="G37" s="16"/>
      <c r="H37" s="15">
        <f t="shared" si="1"/>
        <v>72.971095428258437</v>
      </c>
      <c r="I37" s="15">
        <f t="shared" si="2"/>
        <v>29.906186650925591</v>
      </c>
      <c r="J37" s="15">
        <f t="shared" si="3"/>
        <v>1984.8736080219317</v>
      </c>
      <c r="K37" s="3"/>
      <c r="L37" s="16"/>
    </row>
    <row r="38" spans="1:12" x14ac:dyDescent="0.25">
      <c r="A38" s="31">
        <f t="shared" si="4"/>
        <v>31</v>
      </c>
      <c r="B38" s="2" t="s">
        <v>562</v>
      </c>
      <c r="C38" s="55">
        <v>66.37</v>
      </c>
      <c r="D38" s="61">
        <v>77045.879200000025</v>
      </c>
      <c r="E38" s="57">
        <v>31576.180000000011</v>
      </c>
      <c r="F38" s="15">
        <f t="shared" si="0"/>
        <v>2.44</v>
      </c>
      <c r="G38" s="16"/>
      <c r="H38" s="15">
        <f t="shared" si="1"/>
        <v>433.58037922396818</v>
      </c>
      <c r="I38" s="15">
        <f t="shared" si="2"/>
        <v>177.69687673113449</v>
      </c>
      <c r="J38" s="15">
        <f t="shared" si="3"/>
        <v>11793.741708645397</v>
      </c>
      <c r="K38" s="3"/>
      <c r="L38" s="16"/>
    </row>
    <row r="39" spans="1:12" x14ac:dyDescent="0.25">
      <c r="A39" s="31">
        <f t="shared" si="4"/>
        <v>32</v>
      </c>
      <c r="B39" s="2" t="s">
        <v>580</v>
      </c>
      <c r="C39" s="55">
        <v>66.37</v>
      </c>
      <c r="D39" s="61">
        <v>736.88</v>
      </c>
      <c r="E39" s="57">
        <v>302</v>
      </c>
      <c r="F39" s="15">
        <f t="shared" si="0"/>
        <v>2.44</v>
      </c>
      <c r="G39" s="16"/>
      <c r="H39" s="15">
        <f t="shared" si="1"/>
        <v>42.402679160637952</v>
      </c>
      <c r="I39" s="15">
        <f t="shared" si="2"/>
        <v>17.378147196982766</v>
      </c>
      <c r="J39" s="15">
        <f t="shared" si="3"/>
        <v>1153.3876294637462</v>
      </c>
      <c r="K39" s="3"/>
      <c r="L39" s="16"/>
    </row>
    <row r="40" spans="1:12" x14ac:dyDescent="0.25">
      <c r="A40" s="31">
        <f t="shared" si="4"/>
        <v>33</v>
      </c>
      <c r="B40" s="2" t="s">
        <v>581</v>
      </c>
      <c r="C40" s="55">
        <v>167.8</v>
      </c>
      <c r="D40" s="61">
        <v>486.08</v>
      </c>
      <c r="E40" s="57">
        <v>248</v>
      </c>
      <c r="F40" s="15">
        <f t="shared" si="0"/>
        <v>1.96</v>
      </c>
      <c r="G40" s="16"/>
      <c r="H40" s="15">
        <f t="shared" si="1"/>
        <v>30.866110866126299</v>
      </c>
      <c r="I40" s="15">
        <f t="shared" si="2"/>
        <v>15.748015748023622</v>
      </c>
      <c r="J40" s="15">
        <f t="shared" si="3"/>
        <v>2642.5170425183642</v>
      </c>
      <c r="K40" s="3"/>
      <c r="L40" s="16"/>
    </row>
    <row r="41" spans="1:12" x14ac:dyDescent="0.25">
      <c r="A41" s="31">
        <f t="shared" si="4"/>
        <v>34</v>
      </c>
      <c r="B41" s="2" t="s">
        <v>582</v>
      </c>
      <c r="C41" s="55">
        <v>167.8</v>
      </c>
      <c r="D41" s="61">
        <v>3534.3896</v>
      </c>
      <c r="E41" s="57">
        <v>1803.26</v>
      </c>
      <c r="F41" s="15">
        <f t="shared" si="0"/>
        <v>1.96</v>
      </c>
      <c r="G41" s="16"/>
      <c r="H41" s="15">
        <f t="shared" si="1"/>
        <v>83.231025561385451</v>
      </c>
      <c r="I41" s="15">
        <f t="shared" si="2"/>
        <v>42.46480895989054</v>
      </c>
      <c r="J41" s="15">
        <f t="shared" si="3"/>
        <v>7125.5949434696331</v>
      </c>
      <c r="K41" s="3"/>
      <c r="L41" s="16"/>
    </row>
    <row r="42" spans="1:12" x14ac:dyDescent="0.25">
      <c r="A42" s="31">
        <f t="shared" si="4"/>
        <v>35</v>
      </c>
      <c r="B42" s="2" t="s">
        <v>563</v>
      </c>
      <c r="C42" s="55">
        <v>336</v>
      </c>
      <c r="D42" s="61">
        <v>1604.9879999999998</v>
      </c>
      <c r="E42" s="57">
        <v>694.8</v>
      </c>
      <c r="F42" s="15">
        <f t="shared" si="0"/>
        <v>2.31</v>
      </c>
      <c r="G42" s="16"/>
      <c r="H42" s="15">
        <f t="shared" si="1"/>
        <v>60.889426668346943</v>
      </c>
      <c r="I42" s="15">
        <f t="shared" si="2"/>
        <v>26.359059163786554</v>
      </c>
      <c r="J42" s="15">
        <f t="shared" si="3"/>
        <v>8856.6438790322827</v>
      </c>
      <c r="K42" s="3"/>
      <c r="L42" s="16"/>
    </row>
    <row r="43" spans="1:12" x14ac:dyDescent="0.25">
      <c r="A43" s="31">
        <f t="shared" si="4"/>
        <v>36</v>
      </c>
      <c r="B43" s="2" t="s">
        <v>583</v>
      </c>
      <c r="C43" s="55">
        <v>336</v>
      </c>
      <c r="D43" s="61">
        <v>591.36</v>
      </c>
      <c r="E43" s="57">
        <v>256</v>
      </c>
      <c r="F43" s="15">
        <f t="shared" si="0"/>
        <v>2.31</v>
      </c>
      <c r="G43" s="16"/>
      <c r="H43" s="15">
        <f t="shared" si="1"/>
        <v>36.96</v>
      </c>
      <c r="I43" s="15">
        <f t="shared" si="2"/>
        <v>16</v>
      </c>
      <c r="J43" s="15">
        <f t="shared" si="3"/>
        <v>5376</v>
      </c>
      <c r="K43" s="3"/>
      <c r="L43" s="16"/>
    </row>
    <row r="44" spans="1:12" x14ac:dyDescent="0.25">
      <c r="A44" s="31">
        <f t="shared" si="4"/>
        <v>37</v>
      </c>
      <c r="B44" s="2" t="s">
        <v>564</v>
      </c>
      <c r="C44" s="55">
        <v>41.74</v>
      </c>
      <c r="D44" s="61">
        <v>4354.3199999999988</v>
      </c>
      <c r="E44" s="57">
        <v>5805.7599999999984</v>
      </c>
      <c r="F44" s="15">
        <f t="shared" si="0"/>
        <v>0.75</v>
      </c>
      <c r="G44" s="16"/>
      <c r="H44" s="15">
        <f t="shared" si="1"/>
        <v>57.146653445324333</v>
      </c>
      <c r="I44" s="15">
        <f t="shared" si="2"/>
        <v>76.19553792709911</v>
      </c>
      <c r="J44" s="15">
        <f t="shared" si="3"/>
        <v>3180.4017530771171</v>
      </c>
      <c r="K44" s="3"/>
      <c r="L44" s="16"/>
    </row>
    <row r="45" spans="1:12" x14ac:dyDescent="0.25">
      <c r="A45" s="31">
        <f t="shared" si="4"/>
        <v>38</v>
      </c>
      <c r="B45" s="2" t="s">
        <v>565</v>
      </c>
      <c r="C45" s="55">
        <v>41.74</v>
      </c>
      <c r="D45" s="61">
        <v>44108.474999999969</v>
      </c>
      <c r="E45" s="57">
        <v>58811.299999999959</v>
      </c>
      <c r="F45" s="15">
        <f t="shared" si="0"/>
        <v>0.75</v>
      </c>
      <c r="G45" s="16"/>
      <c r="H45" s="15">
        <f t="shared" si="1"/>
        <v>181.88280911070177</v>
      </c>
      <c r="I45" s="15">
        <f t="shared" si="2"/>
        <v>242.51041214760235</v>
      </c>
      <c r="J45" s="15">
        <f t="shared" si="3"/>
        <v>10122.384603040922</v>
      </c>
      <c r="K45" s="3"/>
      <c r="L45" s="16"/>
    </row>
    <row r="46" spans="1:12" x14ac:dyDescent="0.25">
      <c r="A46" s="31">
        <f t="shared" si="4"/>
        <v>39</v>
      </c>
      <c r="B46" s="2" t="s">
        <v>566</v>
      </c>
      <c r="C46" s="55">
        <v>41.74</v>
      </c>
      <c r="D46" s="61">
        <v>48630.719999999936</v>
      </c>
      <c r="E46" s="57">
        <v>64840.959999999912</v>
      </c>
      <c r="F46" s="15">
        <f t="shared" si="0"/>
        <v>0.75</v>
      </c>
      <c r="G46" s="16"/>
      <c r="H46" s="15">
        <f t="shared" si="1"/>
        <v>190.97916116686645</v>
      </c>
      <c r="I46" s="15">
        <f t="shared" si="2"/>
        <v>254.63888155582194</v>
      </c>
      <c r="J46" s="15">
        <f t="shared" si="3"/>
        <v>10628.626916140009</v>
      </c>
      <c r="K46" s="3"/>
      <c r="L46" s="16"/>
    </row>
    <row r="47" spans="1:12" x14ac:dyDescent="0.25">
      <c r="A47" s="31">
        <f t="shared" si="4"/>
        <v>40</v>
      </c>
      <c r="B47" s="2" t="s">
        <v>567</v>
      </c>
      <c r="C47" s="55">
        <v>41.74</v>
      </c>
      <c r="D47" s="61">
        <v>2599064.1361999703</v>
      </c>
      <c r="E47" s="57">
        <v>905597.25999998965</v>
      </c>
      <c r="F47" s="15">
        <f t="shared" si="0"/>
        <v>2.87</v>
      </c>
      <c r="G47" s="16"/>
      <c r="H47" s="15">
        <f t="shared" si="1"/>
        <v>2731.1744856185801</v>
      </c>
      <c r="I47" s="15">
        <f t="shared" si="2"/>
        <v>951.62874063365155</v>
      </c>
      <c r="J47" s="15">
        <f t="shared" si="3"/>
        <v>39720.983634048614</v>
      </c>
      <c r="K47" s="3"/>
      <c r="L47" s="16"/>
    </row>
    <row r="48" spans="1:12" x14ac:dyDescent="0.25">
      <c r="A48" s="31">
        <f t="shared" si="4"/>
        <v>41</v>
      </c>
      <c r="B48" s="2" t="s">
        <v>568</v>
      </c>
      <c r="C48" s="55">
        <v>41.74</v>
      </c>
      <c r="D48" s="61">
        <v>18020.385599999994</v>
      </c>
      <c r="E48" s="57">
        <v>6278.8799999999983</v>
      </c>
      <c r="F48" s="15">
        <f t="shared" si="0"/>
        <v>2.8699999999999997</v>
      </c>
      <c r="G48" s="16"/>
      <c r="H48" s="15">
        <f t="shared" si="1"/>
        <v>227.41703250196537</v>
      </c>
      <c r="I48" s="15">
        <f t="shared" si="2"/>
        <v>79.239384147026271</v>
      </c>
      <c r="J48" s="15">
        <f t="shared" si="3"/>
        <v>3307.4518942968766</v>
      </c>
      <c r="K48" s="3"/>
      <c r="L48" s="16"/>
    </row>
    <row r="49" spans="1:12" x14ac:dyDescent="0.25">
      <c r="A49" s="31">
        <f t="shared" si="4"/>
        <v>42</v>
      </c>
      <c r="B49" s="2" t="s">
        <v>569</v>
      </c>
      <c r="C49" s="55">
        <v>211.59</v>
      </c>
      <c r="D49" s="61">
        <v>2228.4612000000002</v>
      </c>
      <c r="E49" s="57">
        <v>1136.97</v>
      </c>
      <c r="F49" s="15">
        <f t="shared" si="0"/>
        <v>1.9600000000000002</v>
      </c>
      <c r="G49" s="16"/>
      <c r="H49" s="15">
        <f t="shared" si="1"/>
        <v>66.089212069747063</v>
      </c>
      <c r="I49" s="15">
        <f t="shared" si="2"/>
        <v>33.718985749870946</v>
      </c>
      <c r="J49" s="15">
        <f t="shared" si="3"/>
        <v>7134.6001948151934</v>
      </c>
      <c r="K49" s="3"/>
      <c r="L49" s="16"/>
    </row>
    <row r="50" spans="1:12" x14ac:dyDescent="0.25">
      <c r="A50" s="31">
        <f t="shared" si="4"/>
        <v>43</v>
      </c>
      <c r="B50" s="2" t="s">
        <v>584</v>
      </c>
      <c r="C50" s="55">
        <v>211.59</v>
      </c>
      <c r="D50" s="61">
        <v>8391.0343999999986</v>
      </c>
      <c r="E50" s="57">
        <v>4281.1399999999994</v>
      </c>
      <c r="F50" s="15">
        <f t="shared" si="0"/>
        <v>1.96</v>
      </c>
      <c r="G50" s="16"/>
      <c r="H50" s="15">
        <f t="shared" si="1"/>
        <v>128.24362527626857</v>
      </c>
      <c r="I50" s="15">
        <f t="shared" si="2"/>
        <v>65.430421059320707</v>
      </c>
      <c r="J50" s="15">
        <f t="shared" si="3"/>
        <v>13844.422791941668</v>
      </c>
      <c r="K50" s="3"/>
      <c r="L50" s="16"/>
    </row>
    <row r="51" spans="1:12" x14ac:dyDescent="0.25">
      <c r="A51" s="31">
        <f t="shared" si="4"/>
        <v>44</v>
      </c>
      <c r="B51" s="2" t="s">
        <v>585</v>
      </c>
      <c r="C51" s="55">
        <v>211.59</v>
      </c>
      <c r="D51" s="61">
        <v>1916.1351999999999</v>
      </c>
      <c r="E51" s="57">
        <v>977.62</v>
      </c>
      <c r="F51" s="15">
        <f t="shared" si="0"/>
        <v>1.96</v>
      </c>
      <c r="G51" s="16"/>
      <c r="H51" s="15">
        <f t="shared" si="1"/>
        <v>61.283154226916224</v>
      </c>
      <c r="I51" s="15">
        <f t="shared" si="2"/>
        <v>31.266915421896034</v>
      </c>
      <c r="J51" s="15">
        <f t="shared" si="3"/>
        <v>6615.7666341189815</v>
      </c>
      <c r="K51" s="3"/>
      <c r="L51" s="16"/>
    </row>
    <row r="52" spans="1:12" x14ac:dyDescent="0.25">
      <c r="A52" s="31">
        <f t="shared" si="4"/>
        <v>45</v>
      </c>
      <c r="B52" s="2" t="s">
        <v>586</v>
      </c>
      <c r="C52" s="55">
        <v>211.59</v>
      </c>
      <c r="D52" s="61">
        <v>849.06</v>
      </c>
      <c r="E52" s="57">
        <v>178</v>
      </c>
      <c r="F52" s="15">
        <f t="shared" si="0"/>
        <v>4.7699999999999996</v>
      </c>
      <c r="G52" s="16"/>
      <c r="H52" s="15">
        <f t="shared" si="1"/>
        <v>63.639737585882607</v>
      </c>
      <c r="I52" s="15">
        <f t="shared" si="2"/>
        <v>13.341664064126334</v>
      </c>
      <c r="J52" s="15">
        <f t="shared" si="3"/>
        <v>2822.962699328491</v>
      </c>
      <c r="K52" s="3"/>
      <c r="L52" s="16"/>
    </row>
    <row r="53" spans="1:12" x14ac:dyDescent="0.25">
      <c r="A53" s="31">
        <f t="shared" si="4"/>
        <v>46</v>
      </c>
      <c r="B53" s="2" t="s">
        <v>587</v>
      </c>
      <c r="C53" s="55">
        <v>211.59</v>
      </c>
      <c r="D53" s="61">
        <v>9761.1569999999992</v>
      </c>
      <c r="E53" s="57">
        <v>3401.0999999999995</v>
      </c>
      <c r="F53" s="15">
        <f t="shared" si="0"/>
        <v>2.87</v>
      </c>
      <c r="G53" s="16"/>
      <c r="H53" s="15">
        <f t="shared" si="1"/>
        <v>167.37538824450863</v>
      </c>
      <c r="I53" s="15">
        <f t="shared" si="2"/>
        <v>58.318950607842723</v>
      </c>
      <c r="J53" s="15">
        <f t="shared" si="3"/>
        <v>12339.706759113442</v>
      </c>
      <c r="K53" s="3"/>
      <c r="L53" s="16"/>
    </row>
    <row r="54" spans="1:12" x14ac:dyDescent="0.25">
      <c r="A54" s="31">
        <f t="shared" si="4"/>
        <v>47</v>
      </c>
      <c r="B54" s="2" t="s">
        <v>588</v>
      </c>
      <c r="C54" s="55">
        <v>556</v>
      </c>
      <c r="D54" s="61">
        <v>1533.9410000000003</v>
      </c>
      <c r="E54" s="57">
        <v>519.98</v>
      </c>
      <c r="F54" s="15">
        <f t="shared" si="0"/>
        <v>2.95</v>
      </c>
      <c r="G54" s="16"/>
      <c r="H54" s="15">
        <f t="shared" si="1"/>
        <v>67.269056407831386</v>
      </c>
      <c r="I54" s="15">
        <f t="shared" si="2"/>
        <v>22.8030699687564</v>
      </c>
      <c r="J54" s="15">
        <f t="shared" si="3"/>
        <v>12678.506902628558</v>
      </c>
      <c r="K54" s="3"/>
      <c r="L54" s="16"/>
    </row>
    <row r="55" spans="1:12" x14ac:dyDescent="0.25">
      <c r="A55" s="31">
        <f t="shared" si="4"/>
        <v>48</v>
      </c>
      <c r="B55" s="2" t="s">
        <v>589</v>
      </c>
      <c r="C55" s="55">
        <v>26.25</v>
      </c>
      <c r="D55" s="61">
        <v>1657.47</v>
      </c>
      <c r="E55" s="57">
        <v>2209.96</v>
      </c>
      <c r="F55" s="15">
        <f t="shared" si="0"/>
        <v>0.75</v>
      </c>
      <c r="G55" s="16"/>
      <c r="H55" s="15">
        <f t="shared" si="1"/>
        <v>35.25765874246332</v>
      </c>
      <c r="I55" s="15">
        <f t="shared" si="2"/>
        <v>47.010211656617756</v>
      </c>
      <c r="J55" s="15">
        <f t="shared" si="3"/>
        <v>1234.018055986216</v>
      </c>
      <c r="K55" s="3"/>
      <c r="L55" s="16"/>
    </row>
    <row r="56" spans="1:12" x14ac:dyDescent="0.25">
      <c r="A56" s="31">
        <f t="shared" si="4"/>
        <v>49</v>
      </c>
      <c r="B56" s="2" t="s">
        <v>590</v>
      </c>
      <c r="C56" s="55">
        <v>26.25</v>
      </c>
      <c r="D56" s="61">
        <v>1181.97</v>
      </c>
      <c r="E56" s="57">
        <v>1575.96</v>
      </c>
      <c r="F56" s="15">
        <f t="shared" si="0"/>
        <v>0.75</v>
      </c>
      <c r="G56" s="16"/>
      <c r="H56" s="15">
        <f t="shared" si="1"/>
        <v>29.773772014979897</v>
      </c>
      <c r="I56" s="15">
        <f t="shared" si="2"/>
        <v>39.698362686639861</v>
      </c>
      <c r="J56" s="15">
        <f t="shared" si="3"/>
        <v>1042.0820205242962</v>
      </c>
      <c r="K56" s="3"/>
      <c r="L56" s="16"/>
    </row>
    <row r="57" spans="1:12" x14ac:dyDescent="0.25">
      <c r="A57" s="31">
        <f t="shared" si="4"/>
        <v>50</v>
      </c>
      <c r="B57" s="2" t="s">
        <v>570</v>
      </c>
      <c r="C57" s="55">
        <v>26.25</v>
      </c>
      <c r="D57" s="61">
        <v>274010.55220000073</v>
      </c>
      <c r="E57" s="57">
        <v>95474.06000000026</v>
      </c>
      <c r="F57" s="15">
        <f t="shared" si="0"/>
        <v>2.8699999999999997</v>
      </c>
      <c r="G57" s="16"/>
      <c r="H57" s="15">
        <f t="shared" si="1"/>
        <v>886.79776996449539</v>
      </c>
      <c r="I57" s="15">
        <f t="shared" si="2"/>
        <v>308.98877002247229</v>
      </c>
      <c r="J57" s="15">
        <f t="shared" si="3"/>
        <v>8110.9552130898974</v>
      </c>
      <c r="K57" s="3"/>
      <c r="L57" s="16"/>
    </row>
    <row r="58" spans="1:12" x14ac:dyDescent="0.25">
      <c r="A58" s="31">
        <f t="shared" si="4"/>
        <v>51</v>
      </c>
      <c r="B58" s="2" t="s">
        <v>571</v>
      </c>
      <c r="C58" s="55">
        <v>26.25</v>
      </c>
      <c r="D58" s="61">
        <v>188355.91879999993</v>
      </c>
      <c r="E58" s="57">
        <v>65629.239999999976</v>
      </c>
      <c r="F58" s="15">
        <f t="shared" si="0"/>
        <v>2.87</v>
      </c>
      <c r="G58" s="16"/>
      <c r="H58" s="15">
        <f t="shared" si="1"/>
        <v>735.24246813959257</v>
      </c>
      <c r="I58" s="15">
        <f t="shared" si="2"/>
        <v>256.18204464794167</v>
      </c>
      <c r="J58" s="15">
        <f t="shared" si="3"/>
        <v>6724.7786720084687</v>
      </c>
      <c r="K58" s="3"/>
      <c r="L58" s="16"/>
    </row>
    <row r="59" spans="1:12" x14ac:dyDescent="0.25">
      <c r="A59" s="31">
        <f t="shared" si="4"/>
        <v>52</v>
      </c>
      <c r="B59" s="2" t="s">
        <v>591</v>
      </c>
      <c r="C59" s="55">
        <v>26.25</v>
      </c>
      <c r="D59" s="61">
        <v>75380.4926000001</v>
      </c>
      <c r="E59" s="57">
        <v>26264.980000000032</v>
      </c>
      <c r="F59" s="15">
        <f t="shared" si="0"/>
        <v>2.87</v>
      </c>
      <c r="G59" s="16"/>
      <c r="H59" s="15">
        <f t="shared" si="1"/>
        <v>465.12580423150064</v>
      </c>
      <c r="I59" s="15">
        <f t="shared" si="2"/>
        <v>162.06474015034865</v>
      </c>
      <c r="J59" s="15">
        <f t="shared" si="3"/>
        <v>4254.199428946652</v>
      </c>
      <c r="K59" s="3"/>
      <c r="L59" s="16"/>
    </row>
    <row r="60" spans="1:12" x14ac:dyDescent="0.25">
      <c r="A60" s="31">
        <f t="shared" si="4"/>
        <v>53</v>
      </c>
      <c r="B60" s="2" t="s">
        <v>592</v>
      </c>
      <c r="C60" s="55">
        <v>26.25</v>
      </c>
      <c r="D60" s="61">
        <v>2736</v>
      </c>
      <c r="E60" s="57">
        <v>3648</v>
      </c>
      <c r="F60" s="15">
        <f t="shared" si="0"/>
        <v>0.75</v>
      </c>
      <c r="G60" s="16"/>
      <c r="H60" s="15">
        <f t="shared" si="1"/>
        <v>45.299006611624499</v>
      </c>
      <c r="I60" s="15">
        <f t="shared" si="2"/>
        <v>60.398675482165999</v>
      </c>
      <c r="J60" s="15">
        <f t="shared" si="3"/>
        <v>1585.4652314068574</v>
      </c>
      <c r="K60" s="3"/>
      <c r="L60" s="16"/>
    </row>
    <row r="61" spans="1:12" x14ac:dyDescent="0.25">
      <c r="A61" s="31">
        <f t="shared" si="4"/>
        <v>54</v>
      </c>
      <c r="B61" s="2" t="s">
        <v>572</v>
      </c>
      <c r="C61" s="55">
        <v>26.25</v>
      </c>
      <c r="D61" s="61">
        <v>242103.67160000035</v>
      </c>
      <c r="E61" s="57">
        <v>84356.680000000124</v>
      </c>
      <c r="F61" s="15">
        <f t="shared" si="0"/>
        <v>2.87</v>
      </c>
      <c r="G61" s="16"/>
      <c r="H61" s="15">
        <f t="shared" si="1"/>
        <v>833.56915579452743</v>
      </c>
      <c r="I61" s="15">
        <f t="shared" si="2"/>
        <v>290.44221456255309</v>
      </c>
      <c r="J61" s="15">
        <f t="shared" si="3"/>
        <v>7624.1081322670188</v>
      </c>
      <c r="K61" s="3"/>
      <c r="L61" s="16"/>
    </row>
    <row r="62" spans="1:12" x14ac:dyDescent="0.25">
      <c r="A62" s="31">
        <f t="shared" si="4"/>
        <v>55</v>
      </c>
      <c r="B62" s="2" t="s">
        <v>593</v>
      </c>
      <c r="C62" s="55">
        <v>16.510000000000002</v>
      </c>
      <c r="D62" s="61">
        <v>2512.6276000000003</v>
      </c>
      <c r="E62" s="57">
        <v>875.48</v>
      </c>
      <c r="F62" s="15">
        <f t="shared" si="0"/>
        <v>2.87</v>
      </c>
      <c r="G62" s="16"/>
      <c r="H62" s="15">
        <f t="shared" si="1"/>
        <v>84.919027384915324</v>
      </c>
      <c r="I62" s="15">
        <f t="shared" si="2"/>
        <v>29.588511283942623</v>
      </c>
      <c r="J62" s="15">
        <f t="shared" si="3"/>
        <v>488.50632129789273</v>
      </c>
      <c r="K62" s="3"/>
      <c r="L62" s="16"/>
    </row>
    <row r="63" spans="1:12" x14ac:dyDescent="0.25">
      <c r="A63" s="31">
        <f t="shared" si="4"/>
        <v>56</v>
      </c>
      <c r="B63" s="2" t="s">
        <v>594</v>
      </c>
      <c r="C63" s="55">
        <v>16.510000000000002</v>
      </c>
      <c r="D63" s="61">
        <v>1635.9</v>
      </c>
      <c r="E63" s="57">
        <v>570</v>
      </c>
      <c r="F63" s="15">
        <f t="shared" si="0"/>
        <v>2.87</v>
      </c>
      <c r="G63" s="16"/>
      <c r="H63" s="15">
        <f t="shared" si="1"/>
        <v>68.520310857438474</v>
      </c>
      <c r="I63" s="15">
        <f t="shared" si="2"/>
        <v>23.874672772626646</v>
      </c>
      <c r="J63" s="15">
        <f t="shared" si="3"/>
        <v>394.17084747606594</v>
      </c>
      <c r="K63" s="3"/>
      <c r="L63" s="16"/>
    </row>
    <row r="64" spans="1:12" x14ac:dyDescent="0.25">
      <c r="A64" s="31">
        <f t="shared" si="4"/>
        <v>57</v>
      </c>
      <c r="B64" s="2" t="s">
        <v>573</v>
      </c>
      <c r="C64" s="55">
        <v>16.510000000000002</v>
      </c>
      <c r="D64" s="61">
        <v>3019.2400000000002</v>
      </c>
      <c r="E64" s="57">
        <v>1052</v>
      </c>
      <c r="F64" s="15">
        <f t="shared" si="0"/>
        <v>2.87</v>
      </c>
      <c r="G64" s="16"/>
      <c r="H64" s="15">
        <f t="shared" si="1"/>
        <v>93.087157008902153</v>
      </c>
      <c r="I64" s="15">
        <f t="shared" si="2"/>
        <v>32.434549480453711</v>
      </c>
      <c r="J64" s="15">
        <f t="shared" si="3"/>
        <v>535.49441192229085</v>
      </c>
      <c r="K64" s="3"/>
      <c r="L64" s="16"/>
    </row>
    <row r="65" spans="1:12" x14ac:dyDescent="0.25">
      <c r="A65" s="31">
        <f t="shared" si="4"/>
        <v>58</v>
      </c>
      <c r="B65" s="2" t="s">
        <v>556</v>
      </c>
      <c r="C65" s="55">
        <v>105.53</v>
      </c>
      <c r="D65" s="61">
        <v>1110.0857999999998</v>
      </c>
      <c r="E65" s="57">
        <v>431.93999999999994</v>
      </c>
      <c r="F65" s="15">
        <f t="shared" si="0"/>
        <v>2.57</v>
      </c>
      <c r="G65" s="16"/>
      <c r="H65" s="15">
        <f t="shared" si="1"/>
        <v>53.412737301134449</v>
      </c>
      <c r="I65" s="15">
        <f t="shared" si="2"/>
        <v>20.783166265032861</v>
      </c>
      <c r="J65" s="15">
        <f t="shared" si="3"/>
        <v>2193.2475359489176</v>
      </c>
      <c r="K65" s="3"/>
      <c r="L65" s="16"/>
    </row>
    <row r="66" spans="1:12" x14ac:dyDescent="0.25">
      <c r="A66" s="31">
        <f t="shared" si="4"/>
        <v>59</v>
      </c>
      <c r="B66" s="2" t="s">
        <v>557</v>
      </c>
      <c r="C66" s="55">
        <v>105.53</v>
      </c>
      <c r="D66" s="61">
        <v>2420.94</v>
      </c>
      <c r="E66" s="57">
        <v>942</v>
      </c>
      <c r="F66" s="15">
        <f t="shared" si="0"/>
        <v>2.57</v>
      </c>
      <c r="G66" s="16"/>
      <c r="H66" s="15">
        <f t="shared" si="1"/>
        <v>78.878487561565223</v>
      </c>
      <c r="I66" s="15">
        <f t="shared" si="2"/>
        <v>30.692018506445613</v>
      </c>
      <c r="J66" s="15">
        <f t="shared" si="3"/>
        <v>3238.9287129852055</v>
      </c>
      <c r="K66" s="3"/>
      <c r="L66" s="16"/>
    </row>
    <row r="67" spans="1:12" x14ac:dyDescent="0.25">
      <c r="A67" s="31">
        <f t="shared" si="4"/>
        <v>60</v>
      </c>
      <c r="B67" s="2" t="s">
        <v>560</v>
      </c>
      <c r="C67" s="55">
        <v>66.37</v>
      </c>
      <c r="D67" s="61">
        <v>334.8</v>
      </c>
      <c r="E67" s="57">
        <v>216</v>
      </c>
      <c r="F67" s="15">
        <f t="shared" si="0"/>
        <v>1.55</v>
      </c>
      <c r="G67" s="16"/>
      <c r="H67" s="15">
        <f t="shared" si="1"/>
        <v>22.780254607883556</v>
      </c>
      <c r="I67" s="15">
        <f t="shared" si="2"/>
        <v>14.696938456699069</v>
      </c>
      <c r="J67" s="15">
        <f t="shared" si="3"/>
        <v>975.43580537111723</v>
      </c>
      <c r="K67" s="3"/>
      <c r="L67" s="16"/>
    </row>
    <row r="68" spans="1:12" x14ac:dyDescent="0.25">
      <c r="A68" s="31">
        <f>A21+1</f>
        <v>15</v>
      </c>
      <c r="B68" s="2" t="s">
        <v>567</v>
      </c>
      <c r="C68" s="55">
        <v>41.74</v>
      </c>
      <c r="D68" s="61">
        <v>1124.5068000000001</v>
      </c>
      <c r="E68" s="57">
        <v>1041.21</v>
      </c>
      <c r="F68" s="15">
        <f t="shared" si="0"/>
        <v>1.08</v>
      </c>
      <c r="G68" s="16"/>
      <c r="H68" s="15">
        <f t="shared" si="1"/>
        <v>34.849208656725622</v>
      </c>
      <c r="I68" s="15">
        <f t="shared" si="2"/>
        <v>32.267785793264466</v>
      </c>
      <c r="J68" s="15">
        <f t="shared" si="3"/>
        <v>1346.8573790108589</v>
      </c>
      <c r="K68" s="3"/>
      <c r="L68" s="16"/>
    </row>
    <row r="69" spans="1:12" x14ac:dyDescent="0.25">
      <c r="A69" s="31">
        <f t="shared" si="4"/>
        <v>16</v>
      </c>
      <c r="B69" s="2" t="s">
        <v>584</v>
      </c>
      <c r="C69" s="55">
        <v>211.59</v>
      </c>
      <c r="D69" s="61">
        <v>884.1</v>
      </c>
      <c r="E69" s="57">
        <v>210</v>
      </c>
      <c r="F69" s="15">
        <f t="shared" si="0"/>
        <v>4.21</v>
      </c>
      <c r="G69" s="16"/>
      <c r="H69" s="15">
        <f t="shared" si="1"/>
        <v>61.008696101457531</v>
      </c>
      <c r="I69" s="15">
        <f t="shared" si="2"/>
        <v>14.491376746189438</v>
      </c>
      <c r="J69" s="15">
        <f t="shared" si="3"/>
        <v>3066.2304057262231</v>
      </c>
      <c r="K69" s="3"/>
      <c r="L69" s="16"/>
    </row>
    <row r="70" spans="1:12" x14ac:dyDescent="0.25">
      <c r="A70" s="31">
        <f t="shared" si="4"/>
        <v>17</v>
      </c>
      <c r="B70" s="2" t="s">
        <v>574</v>
      </c>
      <c r="C70" s="55">
        <v>66.37</v>
      </c>
      <c r="D70" s="61">
        <v>27339.505199999996</v>
      </c>
      <c r="E70" s="57">
        <v>22227.239999999998</v>
      </c>
      <c r="F70" s="15">
        <f t="shared" si="0"/>
        <v>1.23</v>
      </c>
      <c r="G70" s="16"/>
      <c r="H70" s="15">
        <f t="shared" si="1"/>
        <v>183.37827405666133</v>
      </c>
      <c r="I70" s="15">
        <f t="shared" si="2"/>
        <v>149.08802768834255</v>
      </c>
      <c r="J70" s="15">
        <f t="shared" si="3"/>
        <v>9894.9723976752957</v>
      </c>
      <c r="K70" s="3"/>
      <c r="L70" s="16"/>
    </row>
    <row r="71" spans="1:12" x14ac:dyDescent="0.25">
      <c r="A71" s="31">
        <f t="shared" si="4"/>
        <v>18</v>
      </c>
      <c r="B71" s="2" t="s">
        <v>575</v>
      </c>
      <c r="C71" s="55">
        <v>66.37</v>
      </c>
      <c r="D71" s="61">
        <v>10739.056199999999</v>
      </c>
      <c r="E71" s="57">
        <v>8730.9399999999987</v>
      </c>
      <c r="F71" s="15">
        <f t="shared" si="0"/>
        <v>1.23</v>
      </c>
      <c r="G71" s="16"/>
      <c r="H71" s="15">
        <f t="shared" si="1"/>
        <v>114.9305839452667</v>
      </c>
      <c r="I71" s="15">
        <f t="shared" si="2"/>
        <v>93.439499142493261</v>
      </c>
      <c r="J71" s="15">
        <f t="shared" si="3"/>
        <v>6201.5795580872782</v>
      </c>
      <c r="K71" s="3"/>
      <c r="L71" s="16"/>
    </row>
    <row r="72" spans="1:12" x14ac:dyDescent="0.25">
      <c r="A72" s="31">
        <f t="shared" si="4"/>
        <v>19</v>
      </c>
      <c r="B72" s="2" t="s">
        <v>595</v>
      </c>
      <c r="C72" s="55">
        <v>83.69</v>
      </c>
      <c r="D72" s="61">
        <v>558.6</v>
      </c>
      <c r="E72" s="57">
        <v>196</v>
      </c>
      <c r="F72" s="15">
        <f t="shared" si="0"/>
        <v>2.85</v>
      </c>
      <c r="G72" s="16"/>
      <c r="H72" s="15">
        <f t="shared" si="1"/>
        <v>39.9</v>
      </c>
      <c r="I72" s="15">
        <f t="shared" si="2"/>
        <v>14</v>
      </c>
      <c r="J72" s="15">
        <f t="shared" si="3"/>
        <v>1171.6599999999999</v>
      </c>
      <c r="K72" s="3"/>
      <c r="L72" s="16"/>
    </row>
    <row r="73" spans="1:12" x14ac:dyDescent="0.25">
      <c r="A73" s="31">
        <f t="shared" si="4"/>
        <v>20</v>
      </c>
      <c r="B73" s="2" t="s">
        <v>596</v>
      </c>
      <c r="C73" s="55">
        <v>105.53</v>
      </c>
      <c r="D73" s="61">
        <v>825.2399999999999</v>
      </c>
      <c r="E73" s="57">
        <v>598</v>
      </c>
      <c r="F73" s="15">
        <f t="shared" si="0"/>
        <v>1.38</v>
      </c>
      <c r="G73" s="16"/>
      <c r="H73" s="15">
        <f t="shared" si="1"/>
        <v>33.74657315935945</v>
      </c>
      <c r="I73" s="15">
        <f t="shared" si="2"/>
        <v>24.454038521274967</v>
      </c>
      <c r="J73" s="15">
        <f t="shared" si="3"/>
        <v>2580.6346851501471</v>
      </c>
      <c r="K73" s="3"/>
      <c r="L73" s="16"/>
    </row>
    <row r="74" spans="1:12" x14ac:dyDescent="0.25">
      <c r="A74" s="31">
        <f t="shared" ref="A74:A137" si="5">A73+1</f>
        <v>21</v>
      </c>
      <c r="B74" s="2" t="s">
        <v>556</v>
      </c>
      <c r="C74" s="55">
        <v>105.53</v>
      </c>
      <c r="D74" s="61">
        <v>72096.12659999996</v>
      </c>
      <c r="E74" s="57">
        <v>52243.569999999971</v>
      </c>
      <c r="F74" s="15">
        <f t="shared" si="0"/>
        <v>1.38</v>
      </c>
      <c r="G74" s="16"/>
      <c r="H74" s="15">
        <f t="shared" si="1"/>
        <v>315.42456262631151</v>
      </c>
      <c r="I74" s="15">
        <f t="shared" si="2"/>
        <v>228.56852364225475</v>
      </c>
      <c r="J74" s="15">
        <f t="shared" si="3"/>
        <v>24120.836299967144</v>
      </c>
      <c r="K74" s="3"/>
      <c r="L74" s="16"/>
    </row>
    <row r="75" spans="1:12" x14ac:dyDescent="0.25">
      <c r="A75" s="31">
        <f t="shared" si="5"/>
        <v>22</v>
      </c>
      <c r="B75" s="2" t="s">
        <v>557</v>
      </c>
      <c r="C75" s="55">
        <v>105.53</v>
      </c>
      <c r="D75" s="61">
        <v>361245.02879999974</v>
      </c>
      <c r="E75" s="57">
        <v>261771.75999999983</v>
      </c>
      <c r="F75" s="15">
        <f t="shared" si="0"/>
        <v>1.38</v>
      </c>
      <c r="G75" s="16"/>
      <c r="H75" s="15">
        <f t="shared" si="1"/>
        <v>706.05817022678775</v>
      </c>
      <c r="I75" s="15">
        <f t="shared" si="2"/>
        <v>511.63635523680279</v>
      </c>
      <c r="J75" s="15">
        <f t="shared" si="3"/>
        <v>53992.9845681398</v>
      </c>
      <c r="K75" s="3"/>
      <c r="L75" s="16"/>
    </row>
    <row r="76" spans="1:12" x14ac:dyDescent="0.25">
      <c r="A76" s="31">
        <f t="shared" si="5"/>
        <v>23</v>
      </c>
      <c r="B76" s="2" t="s">
        <v>558</v>
      </c>
      <c r="C76" s="55">
        <v>105.53</v>
      </c>
      <c r="D76" s="61">
        <v>212961.93119999982</v>
      </c>
      <c r="E76" s="57">
        <v>154320.23999999987</v>
      </c>
      <c r="F76" s="15">
        <f t="shared" si="0"/>
        <v>1.38</v>
      </c>
      <c r="G76" s="16"/>
      <c r="H76" s="15">
        <f t="shared" si="1"/>
        <v>542.1138856882377</v>
      </c>
      <c r="I76" s="15">
        <f t="shared" si="2"/>
        <v>392.83614904944767</v>
      </c>
      <c r="J76" s="15">
        <f t="shared" si="3"/>
        <v>41455.998809188211</v>
      </c>
      <c r="K76" s="3"/>
      <c r="L76" s="16"/>
    </row>
    <row r="77" spans="1:12" x14ac:dyDescent="0.25">
      <c r="A77" s="31">
        <f t="shared" si="5"/>
        <v>24</v>
      </c>
      <c r="B77" s="2" t="s">
        <v>578</v>
      </c>
      <c r="C77" s="55">
        <v>105.53</v>
      </c>
      <c r="D77" s="61">
        <v>43611.697500000009</v>
      </c>
      <c r="E77" s="57">
        <v>15302.350000000002</v>
      </c>
      <c r="F77" s="15">
        <f t="shared" si="0"/>
        <v>2.85</v>
      </c>
      <c r="G77" s="16"/>
      <c r="H77" s="15">
        <f t="shared" si="1"/>
        <v>352.55260298996524</v>
      </c>
      <c r="I77" s="15">
        <f t="shared" si="2"/>
        <v>123.70266771577727</v>
      </c>
      <c r="J77" s="15">
        <f t="shared" si="3"/>
        <v>13054.342524045975</v>
      </c>
      <c r="K77" s="3"/>
      <c r="L77" s="16"/>
    </row>
    <row r="78" spans="1:12" x14ac:dyDescent="0.25">
      <c r="A78" s="31">
        <f t="shared" si="5"/>
        <v>25</v>
      </c>
      <c r="B78" s="2" t="s">
        <v>597</v>
      </c>
      <c r="C78" s="55">
        <v>66.37</v>
      </c>
      <c r="D78" s="61">
        <v>507.3</v>
      </c>
      <c r="E78" s="57">
        <v>570</v>
      </c>
      <c r="F78" s="15">
        <f t="shared" si="0"/>
        <v>0.89</v>
      </c>
      <c r="G78" s="16"/>
      <c r="H78" s="15">
        <f t="shared" si="1"/>
        <v>21.248458767637715</v>
      </c>
      <c r="I78" s="15">
        <f t="shared" si="2"/>
        <v>23.874672772626646</v>
      </c>
      <c r="J78" s="15">
        <f t="shared" si="3"/>
        <v>1584.5620319192305</v>
      </c>
      <c r="K78" s="3"/>
      <c r="L78" s="16"/>
    </row>
    <row r="79" spans="1:12" x14ac:dyDescent="0.25">
      <c r="A79" s="31">
        <f t="shared" si="5"/>
        <v>26</v>
      </c>
      <c r="B79" s="2" t="s">
        <v>559</v>
      </c>
      <c r="C79" s="55">
        <v>66.37</v>
      </c>
      <c r="D79" s="61">
        <v>310657.59719999775</v>
      </c>
      <c r="E79" s="57">
        <v>349053.47999999748</v>
      </c>
      <c r="F79" s="15">
        <f t="shared" si="0"/>
        <v>0.89</v>
      </c>
      <c r="G79" s="16"/>
      <c r="H79" s="15">
        <f t="shared" si="1"/>
        <v>525.81865838708882</v>
      </c>
      <c r="I79" s="15">
        <f t="shared" si="2"/>
        <v>590.80748133380769</v>
      </c>
      <c r="J79" s="15">
        <f t="shared" si="3"/>
        <v>39211.892536124818</v>
      </c>
      <c r="K79" s="3"/>
      <c r="L79" s="16"/>
    </row>
    <row r="80" spans="1:12" x14ac:dyDescent="0.25">
      <c r="A80" s="31">
        <f t="shared" si="5"/>
        <v>27</v>
      </c>
      <c r="B80" s="2" t="s">
        <v>560</v>
      </c>
      <c r="C80" s="55">
        <v>66.37</v>
      </c>
      <c r="D80" s="61">
        <v>132119.6545</v>
      </c>
      <c r="E80" s="57">
        <v>148449.04999999999</v>
      </c>
      <c r="F80" s="15">
        <f t="shared" si="0"/>
        <v>0.89000000000000012</v>
      </c>
      <c r="G80" s="16"/>
      <c r="H80" s="15">
        <f t="shared" si="1"/>
        <v>342.90886909644087</v>
      </c>
      <c r="I80" s="15">
        <f t="shared" si="2"/>
        <v>385.29086415330431</v>
      </c>
      <c r="J80" s="15">
        <f t="shared" si="3"/>
        <v>25571.754653854809</v>
      </c>
      <c r="K80" s="3"/>
      <c r="L80" s="16"/>
    </row>
    <row r="81" spans="1:12" x14ac:dyDescent="0.25">
      <c r="A81" s="31">
        <f t="shared" si="5"/>
        <v>28</v>
      </c>
      <c r="B81" s="2" t="s">
        <v>561</v>
      </c>
      <c r="C81" s="55">
        <v>66.37</v>
      </c>
      <c r="D81" s="61">
        <v>539612.50909999653</v>
      </c>
      <c r="E81" s="57">
        <v>606306.1899999961</v>
      </c>
      <c r="F81" s="15">
        <f t="shared" si="0"/>
        <v>0.89</v>
      </c>
      <c r="G81" s="16"/>
      <c r="H81" s="15">
        <f t="shared" si="1"/>
        <v>693.00442502122371</v>
      </c>
      <c r="I81" s="15">
        <f t="shared" si="2"/>
        <v>778.65665732721766</v>
      </c>
      <c r="J81" s="15">
        <f t="shared" si="3"/>
        <v>51679.442346807438</v>
      </c>
      <c r="K81" s="3"/>
      <c r="L81" s="16"/>
    </row>
    <row r="82" spans="1:12" x14ac:dyDescent="0.25">
      <c r="A82" s="31">
        <f t="shared" si="5"/>
        <v>29</v>
      </c>
      <c r="B82" s="2" t="s">
        <v>579</v>
      </c>
      <c r="C82" s="55">
        <v>66.37</v>
      </c>
      <c r="D82" s="61">
        <v>1507.92</v>
      </c>
      <c r="E82" s="57">
        <v>618</v>
      </c>
      <c r="F82" s="15">
        <f t="shared" si="0"/>
        <v>2.44</v>
      </c>
      <c r="G82" s="16"/>
      <c r="H82" s="15">
        <f t="shared" si="1"/>
        <v>60.657438125921537</v>
      </c>
      <c r="I82" s="15">
        <f t="shared" si="2"/>
        <v>24.859605789312106</v>
      </c>
      <c r="J82" s="15">
        <f t="shared" si="3"/>
        <v>1649.9320362366445</v>
      </c>
      <c r="K82" s="3"/>
      <c r="L82" s="16"/>
    </row>
    <row r="83" spans="1:12" x14ac:dyDescent="0.25">
      <c r="A83" s="31">
        <f t="shared" si="5"/>
        <v>30</v>
      </c>
      <c r="B83" s="2" t="s">
        <v>562</v>
      </c>
      <c r="C83" s="55">
        <v>66.37</v>
      </c>
      <c r="D83" s="61">
        <v>161334.41039999994</v>
      </c>
      <c r="E83" s="57">
        <v>66120.659999999974</v>
      </c>
      <c r="F83" s="15">
        <f t="shared" si="0"/>
        <v>2.44</v>
      </c>
      <c r="G83" s="16"/>
      <c r="H83" s="15">
        <f t="shared" si="1"/>
        <v>627.42008365687479</v>
      </c>
      <c r="I83" s="15">
        <f t="shared" si="2"/>
        <v>257.13937854789953</v>
      </c>
      <c r="J83" s="15">
        <f t="shared" si="3"/>
        <v>17066.340554224094</v>
      </c>
      <c r="K83" s="3"/>
      <c r="L83" s="16"/>
    </row>
    <row r="84" spans="1:12" x14ac:dyDescent="0.25">
      <c r="A84" s="31">
        <f t="shared" si="5"/>
        <v>31</v>
      </c>
      <c r="B84" s="2" t="s">
        <v>580</v>
      </c>
      <c r="C84" s="55">
        <v>66.37</v>
      </c>
      <c r="D84" s="61">
        <v>3572.16</v>
      </c>
      <c r="E84" s="57">
        <v>1464</v>
      </c>
      <c r="F84" s="15">
        <f t="shared" si="0"/>
        <v>2.44</v>
      </c>
      <c r="G84" s="16"/>
      <c r="H84" s="15">
        <f t="shared" si="1"/>
        <v>93.359897172179885</v>
      </c>
      <c r="I84" s="15">
        <f t="shared" si="2"/>
        <v>38.262252939417984</v>
      </c>
      <c r="J84" s="15">
        <f t="shared" si="3"/>
        <v>2539.4657275891718</v>
      </c>
      <c r="K84" s="3"/>
      <c r="L84" s="16"/>
    </row>
    <row r="85" spans="1:12" x14ac:dyDescent="0.25">
      <c r="A85" s="31">
        <f t="shared" si="5"/>
        <v>32</v>
      </c>
      <c r="B85" s="2" t="s">
        <v>598</v>
      </c>
      <c r="C85" s="55">
        <v>133.07</v>
      </c>
      <c r="D85" s="61">
        <v>2342.1608000000001</v>
      </c>
      <c r="E85" s="57">
        <v>1194.98</v>
      </c>
      <c r="F85" s="15">
        <f t="shared" si="0"/>
        <v>1.96</v>
      </c>
      <c r="G85" s="16"/>
      <c r="H85" s="15">
        <f t="shared" si="1"/>
        <v>67.754226200289537</v>
      </c>
      <c r="I85" s="15">
        <f t="shared" si="2"/>
        <v>34.568482755249761</v>
      </c>
      <c r="J85" s="15">
        <f t="shared" si="3"/>
        <v>4600.0280002410855</v>
      </c>
      <c r="K85" s="3"/>
      <c r="L85" s="16"/>
    </row>
    <row r="86" spans="1:12" x14ac:dyDescent="0.25">
      <c r="A86" s="31">
        <f t="shared" si="5"/>
        <v>33</v>
      </c>
      <c r="B86" s="2" t="s">
        <v>599</v>
      </c>
      <c r="C86" s="55">
        <v>133.07</v>
      </c>
      <c r="D86" s="61">
        <v>5584.04</v>
      </c>
      <c r="E86" s="57">
        <v>2849</v>
      </c>
      <c r="F86" s="15">
        <f t="shared" si="0"/>
        <v>1.96</v>
      </c>
      <c r="G86" s="16"/>
      <c r="H86" s="15">
        <f t="shared" si="1"/>
        <v>104.61700817744695</v>
      </c>
      <c r="I86" s="15">
        <f t="shared" si="2"/>
        <v>53.376024580330075</v>
      </c>
      <c r="J86" s="15">
        <f t="shared" si="3"/>
        <v>7102.7475909045224</v>
      </c>
      <c r="K86" s="3"/>
      <c r="L86" s="16"/>
    </row>
    <row r="87" spans="1:12" x14ac:dyDescent="0.25">
      <c r="A87" s="31">
        <f t="shared" si="5"/>
        <v>34</v>
      </c>
      <c r="B87" s="2" t="s">
        <v>600</v>
      </c>
      <c r="C87" s="55">
        <v>133.07</v>
      </c>
      <c r="D87" s="61">
        <v>5754.4816000000001</v>
      </c>
      <c r="E87" s="57">
        <v>2935.96</v>
      </c>
      <c r="F87" s="15">
        <f t="shared" si="0"/>
        <v>1.96</v>
      </c>
      <c r="G87" s="16"/>
      <c r="H87" s="15">
        <f t="shared" si="1"/>
        <v>106.20161927202429</v>
      </c>
      <c r="I87" s="15">
        <f t="shared" si="2"/>
        <v>54.184499628583822</v>
      </c>
      <c r="J87" s="15">
        <f t="shared" si="3"/>
        <v>7210.3313655756492</v>
      </c>
      <c r="K87" s="3"/>
      <c r="L87" s="16"/>
    </row>
    <row r="88" spans="1:12" x14ac:dyDescent="0.25">
      <c r="A88" s="31">
        <f t="shared" si="5"/>
        <v>35</v>
      </c>
      <c r="B88" s="2" t="s">
        <v>601</v>
      </c>
      <c r="C88" s="55">
        <v>167.8</v>
      </c>
      <c r="D88" s="61">
        <v>570.36</v>
      </c>
      <c r="E88" s="57">
        <v>291</v>
      </c>
      <c r="F88" s="15">
        <f t="shared" si="0"/>
        <v>1.96</v>
      </c>
      <c r="G88" s="16"/>
      <c r="H88" s="15">
        <f t="shared" si="1"/>
        <v>33.435095334094676</v>
      </c>
      <c r="I88" s="15">
        <f t="shared" si="2"/>
        <v>17.058722109231979</v>
      </c>
      <c r="J88" s="15">
        <f t="shared" si="3"/>
        <v>2862.4535699291264</v>
      </c>
      <c r="K88" s="3"/>
      <c r="L88" s="16"/>
    </row>
    <row r="89" spans="1:12" x14ac:dyDescent="0.25">
      <c r="A89" s="31">
        <f t="shared" si="5"/>
        <v>36</v>
      </c>
      <c r="B89" s="2" t="s">
        <v>581</v>
      </c>
      <c r="C89" s="55">
        <v>167.8</v>
      </c>
      <c r="D89" s="61">
        <v>51539.885600000009</v>
      </c>
      <c r="E89" s="57">
        <v>26295.860000000004</v>
      </c>
      <c r="F89" s="15">
        <f t="shared" si="0"/>
        <v>1.96</v>
      </c>
      <c r="G89" s="16"/>
      <c r="H89" s="15">
        <f t="shared" si="1"/>
        <v>317.83356615688029</v>
      </c>
      <c r="I89" s="15">
        <f t="shared" si="2"/>
        <v>162.1599827331022</v>
      </c>
      <c r="J89" s="15">
        <f t="shared" si="3"/>
        <v>27210.445102614551</v>
      </c>
      <c r="K89" s="3"/>
      <c r="L89" s="16"/>
    </row>
    <row r="90" spans="1:12" x14ac:dyDescent="0.25">
      <c r="A90" s="31">
        <f t="shared" si="5"/>
        <v>37</v>
      </c>
      <c r="B90" s="2" t="s">
        <v>582</v>
      </c>
      <c r="C90" s="55">
        <v>167.8</v>
      </c>
      <c r="D90" s="61">
        <v>12612.8352</v>
      </c>
      <c r="E90" s="57">
        <v>6435.12</v>
      </c>
      <c r="F90" s="15">
        <f t="shared" si="0"/>
        <v>1.96</v>
      </c>
      <c r="G90" s="16"/>
      <c r="H90" s="15">
        <f t="shared" si="1"/>
        <v>157.22963140578813</v>
      </c>
      <c r="I90" s="15">
        <f t="shared" si="2"/>
        <v>80.219199696830685</v>
      </c>
      <c r="J90" s="15">
        <f t="shared" si="3"/>
        <v>13460.78170912819</v>
      </c>
      <c r="K90" s="3"/>
      <c r="L90" s="16"/>
    </row>
    <row r="91" spans="1:12" x14ac:dyDescent="0.25">
      <c r="A91" s="31">
        <f t="shared" si="5"/>
        <v>38</v>
      </c>
      <c r="B91" s="2" t="s">
        <v>602</v>
      </c>
      <c r="C91" s="55">
        <v>300</v>
      </c>
      <c r="D91" s="61">
        <v>842.84969999999998</v>
      </c>
      <c r="E91" s="57">
        <v>364.87</v>
      </c>
      <c r="F91" s="15">
        <f t="shared" si="0"/>
        <v>2.31</v>
      </c>
      <c r="G91" s="16"/>
      <c r="H91" s="15">
        <f t="shared" si="1"/>
        <v>44.124628123078843</v>
      </c>
      <c r="I91" s="15">
        <f t="shared" si="2"/>
        <v>19.101570616051447</v>
      </c>
      <c r="J91" s="15">
        <f t="shared" si="3"/>
        <v>5730.4711848154338</v>
      </c>
      <c r="K91" s="3"/>
      <c r="L91" s="16"/>
    </row>
    <row r="92" spans="1:12" x14ac:dyDescent="0.25">
      <c r="A92" s="31">
        <f t="shared" si="5"/>
        <v>39</v>
      </c>
      <c r="B92" s="2" t="s">
        <v>563</v>
      </c>
      <c r="C92" s="55">
        <v>336</v>
      </c>
      <c r="D92" s="61">
        <v>10097.171700000001</v>
      </c>
      <c r="E92" s="57">
        <v>4371.0700000000006</v>
      </c>
      <c r="F92" s="15">
        <f t="shared" si="0"/>
        <v>2.31</v>
      </c>
      <c r="G92" s="16"/>
      <c r="H92" s="15">
        <f t="shared" si="1"/>
        <v>152.72349729822193</v>
      </c>
      <c r="I92" s="15">
        <f t="shared" si="2"/>
        <v>66.114068094468365</v>
      </c>
      <c r="J92" s="15">
        <f t="shared" si="3"/>
        <v>22214.326879741369</v>
      </c>
      <c r="K92" s="3"/>
      <c r="L92" s="16"/>
    </row>
    <row r="93" spans="1:12" x14ac:dyDescent="0.25">
      <c r="A93" s="31">
        <f t="shared" si="5"/>
        <v>40</v>
      </c>
      <c r="B93" s="2" t="s">
        <v>583</v>
      </c>
      <c r="C93" s="55">
        <v>336</v>
      </c>
      <c r="D93" s="61">
        <v>1113.42</v>
      </c>
      <c r="E93" s="57">
        <v>482</v>
      </c>
      <c r="F93" s="15">
        <f t="shared" si="0"/>
        <v>2.31</v>
      </c>
      <c r="G93" s="16"/>
      <c r="H93" s="15">
        <f t="shared" si="1"/>
        <v>50.714891304231344</v>
      </c>
      <c r="I93" s="15">
        <f t="shared" si="2"/>
        <v>21.95449840010015</v>
      </c>
      <c r="J93" s="15">
        <f t="shared" si="3"/>
        <v>7376.71146243365</v>
      </c>
      <c r="K93" s="3"/>
      <c r="L93" s="16"/>
    </row>
    <row r="94" spans="1:12" x14ac:dyDescent="0.25">
      <c r="A94" s="31">
        <f t="shared" si="5"/>
        <v>41</v>
      </c>
      <c r="B94" s="2" t="s">
        <v>603</v>
      </c>
      <c r="C94" s="55">
        <v>336</v>
      </c>
      <c r="D94" s="61">
        <v>1115.73</v>
      </c>
      <c r="E94" s="57">
        <v>483</v>
      </c>
      <c r="F94" s="15">
        <f t="shared" si="0"/>
        <v>2.31</v>
      </c>
      <c r="G94" s="16"/>
      <c r="H94" s="15">
        <f t="shared" si="1"/>
        <v>50.767472854180959</v>
      </c>
      <c r="I94" s="15">
        <f t="shared" si="2"/>
        <v>21.977260975835911</v>
      </c>
      <c r="J94" s="15">
        <f t="shared" si="3"/>
        <v>7384.3596878808657</v>
      </c>
      <c r="K94" s="3"/>
      <c r="L94" s="16"/>
    </row>
    <row r="95" spans="1:12" x14ac:dyDescent="0.25">
      <c r="A95" s="31">
        <f t="shared" si="5"/>
        <v>42</v>
      </c>
      <c r="B95" s="2" t="s">
        <v>604</v>
      </c>
      <c r="C95" s="55">
        <v>350</v>
      </c>
      <c r="D95" s="61">
        <v>2730.42</v>
      </c>
      <c r="E95" s="57">
        <v>1182</v>
      </c>
      <c r="F95" s="15">
        <f t="shared" si="0"/>
        <v>2.31</v>
      </c>
      <c r="G95" s="16"/>
      <c r="H95" s="15">
        <f t="shared" si="1"/>
        <v>79.418324082040414</v>
      </c>
      <c r="I95" s="15">
        <f t="shared" si="2"/>
        <v>34.380226875342167</v>
      </c>
      <c r="J95" s="15">
        <f t="shared" si="3"/>
        <v>12033.079406369758</v>
      </c>
      <c r="K95" s="3"/>
      <c r="L95" s="16"/>
    </row>
    <row r="96" spans="1:12" x14ac:dyDescent="0.25">
      <c r="A96" s="31">
        <f t="shared" si="5"/>
        <v>43</v>
      </c>
      <c r="B96" s="2" t="s">
        <v>564</v>
      </c>
      <c r="C96" s="55">
        <v>41.74</v>
      </c>
      <c r="D96" s="61">
        <v>12872.722499999998</v>
      </c>
      <c r="E96" s="57">
        <v>17163.629999999997</v>
      </c>
      <c r="F96" s="15">
        <f t="shared" si="0"/>
        <v>0.75</v>
      </c>
      <c r="G96" s="16"/>
      <c r="H96" s="15">
        <f t="shared" si="1"/>
        <v>98.25752833752739</v>
      </c>
      <c r="I96" s="15">
        <f t="shared" si="2"/>
        <v>131.01003778336985</v>
      </c>
      <c r="J96" s="15">
        <f t="shared" si="3"/>
        <v>5468.3589770778581</v>
      </c>
      <c r="K96" s="3"/>
      <c r="L96" s="16"/>
    </row>
    <row r="97" spans="1:12" x14ac:dyDescent="0.25">
      <c r="A97" s="31">
        <f t="shared" si="5"/>
        <v>44</v>
      </c>
      <c r="B97" s="2" t="s">
        <v>565</v>
      </c>
      <c r="C97" s="55">
        <v>41.74</v>
      </c>
      <c r="D97" s="61">
        <v>68484.727500000037</v>
      </c>
      <c r="E97" s="57">
        <v>91312.970000000059</v>
      </c>
      <c r="F97" s="15">
        <f t="shared" si="0"/>
        <v>0.74999999999999989</v>
      </c>
      <c r="G97" s="16"/>
      <c r="H97" s="15">
        <f t="shared" si="1"/>
        <v>226.63527003756502</v>
      </c>
      <c r="I97" s="15">
        <f t="shared" si="2"/>
        <v>302.18036005008673</v>
      </c>
      <c r="J97" s="15">
        <f t="shared" si="3"/>
        <v>12613.00822849062</v>
      </c>
      <c r="K97" s="3"/>
      <c r="L97" s="16"/>
    </row>
    <row r="98" spans="1:12" x14ac:dyDescent="0.25">
      <c r="A98" s="31">
        <f t="shared" si="5"/>
        <v>45</v>
      </c>
      <c r="B98" s="2" t="s">
        <v>566</v>
      </c>
      <c r="C98" s="55">
        <v>41.74</v>
      </c>
      <c r="D98" s="61">
        <v>42889.124999999971</v>
      </c>
      <c r="E98" s="57">
        <v>57185.499999999956</v>
      </c>
      <c r="F98" s="15">
        <f t="shared" si="0"/>
        <v>0.75000000000000011</v>
      </c>
      <c r="G98" s="16"/>
      <c r="H98" s="15">
        <f t="shared" si="1"/>
        <v>179.35117437585959</v>
      </c>
      <c r="I98" s="15">
        <f t="shared" si="2"/>
        <v>239.13489916781273</v>
      </c>
      <c r="J98" s="15">
        <f t="shared" si="3"/>
        <v>9981.4906912645038</v>
      </c>
      <c r="K98" s="3"/>
      <c r="L98" s="16"/>
    </row>
    <row r="99" spans="1:12" x14ac:dyDescent="0.25">
      <c r="A99" s="31">
        <f t="shared" si="5"/>
        <v>46</v>
      </c>
      <c r="B99" s="2" t="s">
        <v>567</v>
      </c>
      <c r="C99" s="55">
        <v>41.74</v>
      </c>
      <c r="D99" s="61">
        <v>2955906.2462999732</v>
      </c>
      <c r="E99" s="57">
        <v>1029932.4899999907</v>
      </c>
      <c r="F99" s="15">
        <f t="shared" si="0"/>
        <v>2.87</v>
      </c>
      <c r="G99" s="16"/>
      <c r="H99" s="15">
        <f t="shared" si="1"/>
        <v>2912.6364220205933</v>
      </c>
      <c r="I99" s="15">
        <f t="shared" si="2"/>
        <v>1014.8558961744227</v>
      </c>
      <c r="J99" s="15">
        <f t="shared" si="3"/>
        <v>42360.085106320403</v>
      </c>
      <c r="K99" s="3"/>
      <c r="L99" s="16"/>
    </row>
    <row r="100" spans="1:12" x14ac:dyDescent="0.25">
      <c r="A100" s="31">
        <f t="shared" si="5"/>
        <v>47</v>
      </c>
      <c r="B100" s="2" t="s">
        <v>568</v>
      </c>
      <c r="C100" s="55">
        <v>41.74</v>
      </c>
      <c r="D100" s="61">
        <v>8357.3539000000019</v>
      </c>
      <c r="E100" s="57">
        <v>2911.9700000000003</v>
      </c>
      <c r="F100" s="15">
        <f t="shared" si="0"/>
        <v>2.8700000000000006</v>
      </c>
      <c r="G100" s="16"/>
      <c r="H100" s="15">
        <f t="shared" si="1"/>
        <v>154.87286945427212</v>
      </c>
      <c r="I100" s="15">
        <f t="shared" si="2"/>
        <v>53.962672283718497</v>
      </c>
      <c r="J100" s="15">
        <f t="shared" si="3"/>
        <v>2252.4019411224103</v>
      </c>
      <c r="K100" s="3"/>
      <c r="L100" s="16"/>
    </row>
    <row r="101" spans="1:12" x14ac:dyDescent="0.25">
      <c r="A101" s="31">
        <f t="shared" si="5"/>
        <v>48</v>
      </c>
      <c r="B101" s="2" t="s">
        <v>569</v>
      </c>
      <c r="C101" s="55">
        <v>211.59</v>
      </c>
      <c r="D101" s="61">
        <v>8828.2320000000018</v>
      </c>
      <c r="E101" s="57">
        <v>4504.2000000000007</v>
      </c>
      <c r="F101" s="15">
        <f t="shared" si="0"/>
        <v>1.9600000000000002</v>
      </c>
      <c r="G101" s="16"/>
      <c r="H101" s="15">
        <f t="shared" si="1"/>
        <v>131.54214047216962</v>
      </c>
      <c r="I101" s="15">
        <f t="shared" si="2"/>
        <v>67.113336975596738</v>
      </c>
      <c r="J101" s="15">
        <f t="shared" si="3"/>
        <v>14200.510970666513</v>
      </c>
      <c r="K101" s="3"/>
      <c r="L101" s="16"/>
    </row>
    <row r="102" spans="1:12" x14ac:dyDescent="0.25">
      <c r="A102" s="31">
        <f t="shared" si="5"/>
        <v>49</v>
      </c>
      <c r="B102" s="2" t="s">
        <v>584</v>
      </c>
      <c r="C102" s="55">
        <v>211.59</v>
      </c>
      <c r="D102" s="61">
        <v>47663.691599999984</v>
      </c>
      <c r="E102" s="57">
        <v>24318.209999999992</v>
      </c>
      <c r="F102" s="15">
        <f t="shared" si="0"/>
        <v>1.96</v>
      </c>
      <c r="G102" s="16"/>
      <c r="H102" s="15">
        <f t="shared" si="1"/>
        <v>305.6482218760645</v>
      </c>
      <c r="I102" s="15">
        <f t="shared" si="2"/>
        <v>155.94297034493087</v>
      </c>
      <c r="J102" s="15">
        <f t="shared" si="3"/>
        <v>32995.973095283924</v>
      </c>
      <c r="K102" s="3"/>
      <c r="L102" s="16"/>
    </row>
    <row r="103" spans="1:12" x14ac:dyDescent="0.25">
      <c r="A103" s="31">
        <f t="shared" si="5"/>
        <v>50</v>
      </c>
      <c r="B103" s="2" t="s">
        <v>585</v>
      </c>
      <c r="C103" s="55">
        <v>211.59</v>
      </c>
      <c r="D103" s="61">
        <v>3504.48</v>
      </c>
      <c r="E103" s="57">
        <v>1788</v>
      </c>
      <c r="F103" s="15">
        <f t="shared" si="0"/>
        <v>1.96</v>
      </c>
      <c r="G103" s="16"/>
      <c r="H103" s="15">
        <f t="shared" si="1"/>
        <v>82.878108086514615</v>
      </c>
      <c r="I103" s="15">
        <f t="shared" si="2"/>
        <v>42.284749023731948</v>
      </c>
      <c r="J103" s="15">
        <f t="shared" si="3"/>
        <v>8947.0300459314421</v>
      </c>
      <c r="K103" s="3"/>
      <c r="L103" s="16"/>
    </row>
    <row r="104" spans="1:12" x14ac:dyDescent="0.25">
      <c r="A104" s="31">
        <f t="shared" si="5"/>
        <v>51</v>
      </c>
      <c r="B104" s="2" t="s">
        <v>586</v>
      </c>
      <c r="C104" s="55">
        <v>211.59</v>
      </c>
      <c r="D104" s="61">
        <v>36730.81259999999</v>
      </c>
      <c r="E104" s="57">
        <v>7700.3799999999983</v>
      </c>
      <c r="F104" s="15">
        <f t="shared" si="0"/>
        <v>4.7699999999999996</v>
      </c>
      <c r="G104" s="16"/>
      <c r="H104" s="15">
        <f t="shared" si="1"/>
        <v>418.57612939822536</v>
      </c>
      <c r="I104" s="15">
        <f t="shared" si="2"/>
        <v>87.751809098160464</v>
      </c>
      <c r="J104" s="15">
        <f t="shared" si="3"/>
        <v>18567.405287079771</v>
      </c>
      <c r="K104" s="3"/>
      <c r="L104" s="16"/>
    </row>
    <row r="105" spans="1:12" x14ac:dyDescent="0.25">
      <c r="A105" s="31">
        <f t="shared" si="5"/>
        <v>52</v>
      </c>
      <c r="B105" s="2" t="s">
        <v>587</v>
      </c>
      <c r="C105" s="55">
        <v>41.74</v>
      </c>
      <c r="D105" s="61">
        <v>9901.4138999999977</v>
      </c>
      <c r="E105" s="57">
        <v>3449.9699999999993</v>
      </c>
      <c r="F105" s="15">
        <f t="shared" si="0"/>
        <v>2.87</v>
      </c>
      <c r="G105" s="16"/>
      <c r="H105" s="15">
        <f t="shared" si="1"/>
        <v>168.57359785268866</v>
      </c>
      <c r="I105" s="15">
        <f t="shared" si="2"/>
        <v>58.736445244839253</v>
      </c>
      <c r="J105" s="15">
        <f t="shared" si="3"/>
        <v>2451.6592245195907</v>
      </c>
      <c r="K105" s="3"/>
      <c r="L105" s="16"/>
    </row>
    <row r="106" spans="1:12" x14ac:dyDescent="0.25">
      <c r="A106" s="31">
        <f t="shared" si="5"/>
        <v>53</v>
      </c>
      <c r="B106" s="2" t="s">
        <v>605</v>
      </c>
      <c r="C106" s="55">
        <v>500</v>
      </c>
      <c r="D106" s="61">
        <v>7332.3725000000013</v>
      </c>
      <c r="E106" s="57">
        <v>2485.5500000000002</v>
      </c>
      <c r="F106" s="15">
        <f t="shared" si="0"/>
        <v>2.95</v>
      </c>
      <c r="G106" s="16"/>
      <c r="H106" s="15">
        <f t="shared" si="1"/>
        <v>147.07310724602237</v>
      </c>
      <c r="I106" s="15">
        <f t="shared" si="2"/>
        <v>49.855290591871992</v>
      </c>
      <c r="J106" s="15">
        <f t="shared" si="3"/>
        <v>24927.645295935996</v>
      </c>
      <c r="K106" s="3"/>
      <c r="L106" s="16"/>
    </row>
    <row r="107" spans="1:12" x14ac:dyDescent="0.25">
      <c r="A107" s="31">
        <f t="shared" si="5"/>
        <v>54</v>
      </c>
      <c r="B107" s="2" t="s">
        <v>570</v>
      </c>
      <c r="C107" s="55">
        <v>26.25</v>
      </c>
      <c r="D107" s="61">
        <v>264206.20170000027</v>
      </c>
      <c r="E107" s="57">
        <v>92057.910000000091</v>
      </c>
      <c r="F107" s="15">
        <f t="shared" si="0"/>
        <v>2.87</v>
      </c>
      <c r="G107" s="16"/>
      <c r="H107" s="15">
        <f t="shared" si="1"/>
        <v>870.78803326584637</v>
      </c>
      <c r="I107" s="15">
        <f t="shared" si="2"/>
        <v>303.41046455255969</v>
      </c>
      <c r="J107" s="15">
        <f t="shared" si="3"/>
        <v>7964.524694504692</v>
      </c>
      <c r="K107" s="3"/>
      <c r="L107" s="16"/>
    </row>
    <row r="108" spans="1:12" x14ac:dyDescent="0.25">
      <c r="A108" s="31">
        <f t="shared" si="5"/>
        <v>55</v>
      </c>
      <c r="B108" s="2" t="s">
        <v>571</v>
      </c>
      <c r="C108" s="55">
        <v>26.25</v>
      </c>
      <c r="D108" s="61">
        <v>544512.09889999987</v>
      </c>
      <c r="E108" s="57">
        <v>189725.46999999994</v>
      </c>
      <c r="F108" s="15">
        <f t="shared" si="0"/>
        <v>2.87</v>
      </c>
      <c r="G108" s="16"/>
      <c r="H108" s="15">
        <f t="shared" si="1"/>
        <v>1250.0998855463508</v>
      </c>
      <c r="I108" s="15">
        <f t="shared" si="2"/>
        <v>435.57487301266582</v>
      </c>
      <c r="J108" s="15">
        <f t="shared" si="3"/>
        <v>11433.840416582478</v>
      </c>
      <c r="K108" s="3"/>
      <c r="L108" s="16"/>
    </row>
    <row r="109" spans="1:12" x14ac:dyDescent="0.25">
      <c r="A109" s="31">
        <f t="shared" si="5"/>
        <v>56</v>
      </c>
      <c r="B109" s="2" t="s">
        <v>591</v>
      </c>
      <c r="C109" s="55">
        <v>26.25</v>
      </c>
      <c r="D109" s="61">
        <v>52988.695200000009</v>
      </c>
      <c r="E109" s="57">
        <v>18462.960000000003</v>
      </c>
      <c r="F109" s="15">
        <f t="shared" si="0"/>
        <v>2.87</v>
      </c>
      <c r="G109" s="16"/>
      <c r="H109" s="15">
        <f t="shared" si="1"/>
        <v>389.97122358451014</v>
      </c>
      <c r="I109" s="15">
        <f t="shared" si="2"/>
        <v>135.87847511655406</v>
      </c>
      <c r="J109" s="15">
        <f t="shared" si="3"/>
        <v>3566.8099718095441</v>
      </c>
      <c r="K109" s="3"/>
      <c r="L109" s="16"/>
    </row>
    <row r="110" spans="1:12" x14ac:dyDescent="0.25">
      <c r="A110" s="31">
        <f t="shared" si="5"/>
        <v>57</v>
      </c>
      <c r="B110" s="2" t="s">
        <v>572</v>
      </c>
      <c r="C110" s="55">
        <v>26.25</v>
      </c>
      <c r="D110" s="61">
        <v>233833.56570000018</v>
      </c>
      <c r="E110" s="57">
        <v>81475.110000000059</v>
      </c>
      <c r="F110" s="15">
        <f t="shared" si="0"/>
        <v>2.87</v>
      </c>
      <c r="G110" s="16"/>
      <c r="H110" s="15">
        <f t="shared" si="1"/>
        <v>819.20835784249698</v>
      </c>
      <c r="I110" s="15">
        <f t="shared" si="2"/>
        <v>285.43845220992927</v>
      </c>
      <c r="J110" s="15">
        <f t="shared" si="3"/>
        <v>7492.7593705106428</v>
      </c>
      <c r="K110" s="3"/>
      <c r="L110" s="16"/>
    </row>
    <row r="111" spans="1:12" x14ac:dyDescent="0.25">
      <c r="A111" s="31">
        <f t="shared" si="5"/>
        <v>58</v>
      </c>
      <c r="B111" s="2" t="s">
        <v>606</v>
      </c>
      <c r="C111" s="55">
        <v>750</v>
      </c>
      <c r="D111" s="61">
        <v>1951.5119999999997</v>
      </c>
      <c r="E111" s="57">
        <v>567.29999999999995</v>
      </c>
      <c r="F111" s="15">
        <f t="shared" si="0"/>
        <v>3.44</v>
      </c>
      <c r="G111" s="16"/>
      <c r="H111" s="15">
        <f t="shared" si="1"/>
        <v>81.934127688039737</v>
      </c>
      <c r="I111" s="15">
        <f t="shared" si="2"/>
        <v>23.818060374430157</v>
      </c>
      <c r="J111" s="15">
        <f t="shared" si="3"/>
        <v>17863.545280822618</v>
      </c>
      <c r="K111" s="3"/>
      <c r="L111" s="16"/>
    </row>
    <row r="112" spans="1:12" x14ac:dyDescent="0.25">
      <c r="A112" s="31">
        <f t="shared" si="5"/>
        <v>59</v>
      </c>
      <c r="B112" s="2" t="s">
        <v>593</v>
      </c>
      <c r="C112" s="55">
        <v>16.510000000000002</v>
      </c>
      <c r="D112" s="61">
        <v>3462.683700000001</v>
      </c>
      <c r="E112" s="57">
        <v>1206.5100000000002</v>
      </c>
      <c r="F112" s="15">
        <f t="shared" si="0"/>
        <v>2.87</v>
      </c>
      <c r="G112" s="16"/>
      <c r="H112" s="15">
        <f t="shared" si="1"/>
        <v>99.689027575756811</v>
      </c>
      <c r="I112" s="15">
        <f t="shared" si="2"/>
        <v>34.734852813852548</v>
      </c>
      <c r="J112" s="15">
        <f t="shared" si="3"/>
        <v>573.47241995670561</v>
      </c>
      <c r="K112" s="3"/>
      <c r="L112" s="16"/>
    </row>
    <row r="113" spans="1:12" x14ac:dyDescent="0.25">
      <c r="A113" s="31">
        <f t="shared" si="5"/>
        <v>60</v>
      </c>
      <c r="B113" s="2" t="s">
        <v>594</v>
      </c>
      <c r="C113" s="55">
        <v>16.510000000000002</v>
      </c>
      <c r="D113" s="61">
        <v>499.38</v>
      </c>
      <c r="E113" s="57">
        <v>174</v>
      </c>
      <c r="F113" s="15">
        <f t="shared" si="0"/>
        <v>2.87</v>
      </c>
      <c r="G113" s="16"/>
      <c r="H113" s="15">
        <f t="shared" si="1"/>
        <v>37.857900100243278</v>
      </c>
      <c r="I113" s="15">
        <f t="shared" si="2"/>
        <v>13.19090595827292</v>
      </c>
      <c r="J113" s="15">
        <f t="shared" si="3"/>
        <v>217.78185737108592</v>
      </c>
      <c r="K113" s="3"/>
      <c r="L113" s="16"/>
    </row>
    <row r="114" spans="1:12" x14ac:dyDescent="0.25">
      <c r="A114" s="31">
        <f t="shared" si="5"/>
        <v>61</v>
      </c>
      <c r="B114" s="2" t="s">
        <v>573</v>
      </c>
      <c r="C114" s="55">
        <v>16.510000000000002</v>
      </c>
      <c r="D114" s="61">
        <v>3980.6039000000001</v>
      </c>
      <c r="E114" s="57">
        <v>1386.97</v>
      </c>
      <c r="F114" s="15">
        <f t="shared" si="0"/>
        <v>2.87</v>
      </c>
      <c r="G114" s="16"/>
      <c r="H114" s="15">
        <f t="shared" si="1"/>
        <v>106.88467239506328</v>
      </c>
      <c r="I114" s="15">
        <f t="shared" si="2"/>
        <v>37.242046130684066</v>
      </c>
      <c r="J114" s="15">
        <f t="shared" si="3"/>
        <v>614.86618161759395</v>
      </c>
      <c r="K114" s="3"/>
      <c r="L114" s="16"/>
    </row>
    <row r="115" spans="1:12" x14ac:dyDescent="0.25">
      <c r="A115" s="31">
        <f t="shared" si="5"/>
        <v>62</v>
      </c>
      <c r="B115" s="2" t="s">
        <v>575</v>
      </c>
      <c r="C115" s="55">
        <v>105.53</v>
      </c>
      <c r="D115" s="61">
        <v>622.07999999999993</v>
      </c>
      <c r="E115" s="57">
        <v>216</v>
      </c>
      <c r="F115" s="15">
        <f t="shared" si="0"/>
        <v>2.8799999999999994</v>
      </c>
      <c r="G115" s="16"/>
      <c r="H115" s="15">
        <f t="shared" si="1"/>
        <v>42.327182755293308</v>
      </c>
      <c r="I115" s="15">
        <f t="shared" si="2"/>
        <v>14.696938456699069</v>
      </c>
      <c r="J115" s="15">
        <f t="shared" si="3"/>
        <v>1550.9679153354527</v>
      </c>
      <c r="K115" s="3"/>
      <c r="L115" s="16"/>
    </row>
    <row r="116" spans="1:12" x14ac:dyDescent="0.25">
      <c r="A116" s="31">
        <f t="shared" si="5"/>
        <v>63</v>
      </c>
      <c r="B116" s="2" t="s">
        <v>557</v>
      </c>
      <c r="C116" s="55">
        <v>105.53</v>
      </c>
      <c r="D116" s="61">
        <v>12715.430399999999</v>
      </c>
      <c r="E116" s="57">
        <v>4415.08</v>
      </c>
      <c r="F116" s="15">
        <f t="shared" si="0"/>
        <v>2.88</v>
      </c>
      <c r="G116" s="16"/>
      <c r="H116" s="15">
        <f t="shared" si="1"/>
        <v>191.36467686592528</v>
      </c>
      <c r="I116" s="15">
        <f t="shared" si="2"/>
        <v>66.44606835622406</v>
      </c>
      <c r="J116" s="15">
        <f t="shared" si="3"/>
        <v>7012.0535936323249</v>
      </c>
      <c r="K116" s="3"/>
      <c r="L116" s="16"/>
    </row>
    <row r="117" spans="1:12" x14ac:dyDescent="0.25">
      <c r="A117" s="31">
        <f t="shared" si="5"/>
        <v>64</v>
      </c>
      <c r="B117" s="2" t="s">
        <v>558</v>
      </c>
      <c r="C117" s="55">
        <v>105.53</v>
      </c>
      <c r="D117" s="61">
        <v>5434.5599999999995</v>
      </c>
      <c r="E117" s="57">
        <v>1887</v>
      </c>
      <c r="F117" s="15">
        <f t="shared" si="0"/>
        <v>2.88</v>
      </c>
      <c r="G117" s="16"/>
      <c r="H117" s="15">
        <f t="shared" si="1"/>
        <v>125.1060861828872</v>
      </c>
      <c r="I117" s="15">
        <f t="shared" si="2"/>
        <v>43.439613257946945</v>
      </c>
      <c r="J117" s="15">
        <f t="shared" si="3"/>
        <v>4584.182387111141</v>
      </c>
      <c r="K117" s="3"/>
      <c r="L117" s="16"/>
    </row>
    <row r="118" spans="1:12" x14ac:dyDescent="0.25">
      <c r="A118" s="31">
        <f t="shared" si="5"/>
        <v>65</v>
      </c>
      <c r="B118" s="2" t="s">
        <v>559</v>
      </c>
      <c r="C118" s="55">
        <v>66.37</v>
      </c>
      <c r="D118" s="61">
        <v>5366.6500000000005</v>
      </c>
      <c r="E118" s="57">
        <v>2965</v>
      </c>
      <c r="F118" s="15">
        <f t="shared" si="0"/>
        <v>1.8100000000000003</v>
      </c>
      <c r="G118" s="16"/>
      <c r="H118" s="15">
        <f t="shared" si="1"/>
        <v>98.557782544048763</v>
      </c>
      <c r="I118" s="15">
        <f t="shared" si="2"/>
        <v>54.451813560247928</v>
      </c>
      <c r="J118" s="15">
        <f t="shared" si="3"/>
        <v>3613.9668659936551</v>
      </c>
      <c r="K118" s="3"/>
      <c r="L118" s="16"/>
    </row>
    <row r="119" spans="1:12" x14ac:dyDescent="0.25">
      <c r="A119" s="31">
        <f t="shared" si="5"/>
        <v>66</v>
      </c>
      <c r="B119" s="2" t="s">
        <v>560</v>
      </c>
      <c r="C119" s="55">
        <v>66.37</v>
      </c>
      <c r="D119" s="61">
        <v>5907.7676000000001</v>
      </c>
      <c r="E119" s="57">
        <v>3263.96</v>
      </c>
      <c r="F119" s="15">
        <f t="shared" si="0"/>
        <v>1.81</v>
      </c>
      <c r="G119" s="16"/>
      <c r="H119" s="15">
        <f t="shared" si="1"/>
        <v>103.40725001662118</v>
      </c>
      <c r="I119" s="15">
        <f t="shared" si="2"/>
        <v>57.131077357249268</v>
      </c>
      <c r="J119" s="15">
        <f t="shared" si="3"/>
        <v>3791.7896042006341</v>
      </c>
      <c r="K119" s="3"/>
      <c r="L119" s="16"/>
    </row>
    <row r="120" spans="1:12" x14ac:dyDescent="0.25">
      <c r="A120" s="31">
        <f t="shared" si="5"/>
        <v>67</v>
      </c>
      <c r="B120" s="2" t="s">
        <v>561</v>
      </c>
      <c r="C120" s="55">
        <v>66.37</v>
      </c>
      <c r="D120" s="61">
        <v>6419.9975999999988</v>
      </c>
      <c r="E120" s="57">
        <v>3546.9599999999991</v>
      </c>
      <c r="F120" s="15">
        <f t="shared" si="0"/>
        <v>1.81</v>
      </c>
      <c r="G120" s="16"/>
      <c r="H120" s="15">
        <f t="shared" si="1"/>
        <v>107.79701135003697</v>
      </c>
      <c r="I120" s="15">
        <f t="shared" si="2"/>
        <v>59.556359861898876</v>
      </c>
      <c r="J120" s="15">
        <f t="shared" si="3"/>
        <v>3952.7556040342288</v>
      </c>
      <c r="K120" s="3"/>
      <c r="L120" s="16"/>
    </row>
    <row r="121" spans="1:12" x14ac:dyDescent="0.25">
      <c r="A121" s="31">
        <f t="shared" si="5"/>
        <v>68</v>
      </c>
      <c r="B121" s="2" t="s">
        <v>562</v>
      </c>
      <c r="C121" s="55">
        <v>66.37</v>
      </c>
      <c r="D121" s="61">
        <v>629.88</v>
      </c>
      <c r="E121" s="57">
        <v>348</v>
      </c>
      <c r="F121" s="15">
        <f t="shared" si="0"/>
        <v>1.81</v>
      </c>
      <c r="G121" s="16"/>
      <c r="H121" s="15">
        <f t="shared" si="1"/>
        <v>33.76511217218151</v>
      </c>
      <c r="I121" s="15">
        <f t="shared" si="2"/>
        <v>18.654758106177631</v>
      </c>
      <c r="J121" s="15">
        <f t="shared" si="3"/>
        <v>1238.1162955070095</v>
      </c>
      <c r="K121" s="3"/>
      <c r="L121" s="16"/>
    </row>
    <row r="122" spans="1:12" x14ac:dyDescent="0.25">
      <c r="A122" s="31">
        <f t="shared" si="5"/>
        <v>69</v>
      </c>
      <c r="B122" s="2" t="s">
        <v>598</v>
      </c>
      <c r="C122" s="55">
        <v>133.07</v>
      </c>
      <c r="D122" s="61">
        <v>1105.56</v>
      </c>
      <c r="E122" s="57">
        <v>332</v>
      </c>
      <c r="F122" s="15">
        <f t="shared" si="0"/>
        <v>3.3299999999999996</v>
      </c>
      <c r="G122" s="16"/>
      <c r="H122" s="15">
        <f t="shared" si="1"/>
        <v>60.675487637101028</v>
      </c>
      <c r="I122" s="15">
        <f t="shared" si="2"/>
        <v>18.220867158288598</v>
      </c>
      <c r="J122" s="15">
        <f t="shared" si="3"/>
        <v>2424.6507927534635</v>
      </c>
      <c r="K122" s="3"/>
      <c r="L122" s="16"/>
    </row>
    <row r="123" spans="1:12" x14ac:dyDescent="0.25">
      <c r="A123" s="31">
        <f t="shared" si="5"/>
        <v>70</v>
      </c>
      <c r="B123" s="2" t="s">
        <v>599</v>
      </c>
      <c r="C123" s="55">
        <v>133.07</v>
      </c>
      <c r="D123" s="61">
        <v>7559.1</v>
      </c>
      <c r="E123" s="57">
        <v>2270</v>
      </c>
      <c r="F123" s="15">
        <f t="shared" si="0"/>
        <v>3.33</v>
      </c>
      <c r="G123" s="16"/>
      <c r="H123" s="15">
        <f t="shared" si="1"/>
        <v>158.65624160429365</v>
      </c>
      <c r="I123" s="15">
        <f t="shared" si="2"/>
        <v>47.644516998286385</v>
      </c>
      <c r="J123" s="15">
        <f t="shared" si="3"/>
        <v>6340.0558769619693</v>
      </c>
      <c r="K123" s="3"/>
      <c r="L123" s="16"/>
    </row>
    <row r="124" spans="1:12" x14ac:dyDescent="0.25">
      <c r="A124" s="31">
        <f t="shared" si="5"/>
        <v>71</v>
      </c>
      <c r="B124" s="2" t="s">
        <v>607</v>
      </c>
      <c r="C124" s="55">
        <v>133.07</v>
      </c>
      <c r="D124" s="61">
        <v>785.88</v>
      </c>
      <c r="E124" s="57">
        <v>236</v>
      </c>
      <c r="F124" s="15">
        <f t="shared" si="0"/>
        <v>3.33</v>
      </c>
      <c r="G124" s="16"/>
      <c r="H124" s="15">
        <f t="shared" ref="H124:H187" si="6">F124*E124^0.5</f>
        <v>51.156430680804931</v>
      </c>
      <c r="I124" s="15">
        <f t="shared" ref="I124:I187" si="7">E124^0.5</f>
        <v>15.362291495737216</v>
      </c>
      <c r="J124" s="15">
        <f t="shared" ref="J124:J187" si="8">C124*E124^0.5</f>
        <v>2044.2601293377511</v>
      </c>
      <c r="K124" s="3"/>
      <c r="L124" s="16"/>
    </row>
    <row r="125" spans="1:12" x14ac:dyDescent="0.25">
      <c r="A125" s="31">
        <f t="shared" si="5"/>
        <v>72</v>
      </c>
      <c r="B125" s="2" t="s">
        <v>581</v>
      </c>
      <c r="C125" s="55">
        <v>167.8</v>
      </c>
      <c r="D125" s="61">
        <v>5495.0399999999991</v>
      </c>
      <c r="E125" s="57">
        <v>1152</v>
      </c>
      <c r="F125" s="15">
        <f t="shared" si="0"/>
        <v>4.7699999999999996</v>
      </c>
      <c r="G125" s="16"/>
      <c r="H125" s="15">
        <f t="shared" si="6"/>
        <v>161.8991686204719</v>
      </c>
      <c r="I125" s="15">
        <f t="shared" si="7"/>
        <v>33.941125496954278</v>
      </c>
      <c r="J125" s="15">
        <f t="shared" si="8"/>
        <v>5695.3208583889282</v>
      </c>
      <c r="K125" s="3"/>
      <c r="L125" s="16"/>
    </row>
    <row r="126" spans="1:12" x14ac:dyDescent="0.25">
      <c r="A126" s="31">
        <f t="shared" si="5"/>
        <v>73</v>
      </c>
      <c r="B126" s="2" t="s">
        <v>608</v>
      </c>
      <c r="C126" s="55">
        <v>336</v>
      </c>
      <c r="D126" s="61">
        <v>1047.3600000000001</v>
      </c>
      <c r="E126" s="57">
        <v>96</v>
      </c>
      <c r="F126" s="15">
        <f t="shared" si="0"/>
        <v>10.910000000000002</v>
      </c>
      <c r="G126" s="16"/>
      <c r="H126" s="15">
        <f t="shared" si="6"/>
        <v>106.8957323750579</v>
      </c>
      <c r="I126" s="15">
        <f t="shared" si="7"/>
        <v>9.7979589711327115</v>
      </c>
      <c r="J126" s="15">
        <f t="shared" si="8"/>
        <v>3292.1142143005909</v>
      </c>
      <c r="K126" s="3"/>
      <c r="L126" s="16"/>
    </row>
    <row r="127" spans="1:12" x14ac:dyDescent="0.25">
      <c r="A127" s="31">
        <f t="shared" si="5"/>
        <v>74</v>
      </c>
      <c r="B127" s="2" t="s">
        <v>563</v>
      </c>
      <c r="C127" s="55">
        <v>336</v>
      </c>
      <c r="D127" s="61">
        <v>34476.472800000003</v>
      </c>
      <c r="E127" s="57">
        <v>3160.08</v>
      </c>
      <c r="F127" s="15">
        <f t="shared" si="0"/>
        <v>10.910000000000002</v>
      </c>
      <c r="G127" s="16"/>
      <c r="H127" s="15">
        <f t="shared" si="6"/>
        <v>613.30116439478581</v>
      </c>
      <c r="I127" s="15">
        <f t="shared" si="7"/>
        <v>56.214588853784207</v>
      </c>
      <c r="J127" s="15">
        <f t="shared" si="8"/>
        <v>18888.101854871493</v>
      </c>
      <c r="K127" s="3"/>
      <c r="L127" s="16"/>
    </row>
    <row r="128" spans="1:12" x14ac:dyDescent="0.25">
      <c r="A128" s="31">
        <f t="shared" si="5"/>
        <v>75</v>
      </c>
      <c r="B128" s="2" t="s">
        <v>567</v>
      </c>
      <c r="C128" s="55">
        <v>41.74</v>
      </c>
      <c r="D128" s="61">
        <v>2021.7600000000002</v>
      </c>
      <c r="E128" s="57">
        <v>1872</v>
      </c>
      <c r="F128" s="15">
        <f t="shared" si="0"/>
        <v>1.08</v>
      </c>
      <c r="G128" s="16"/>
      <c r="H128" s="15">
        <f t="shared" si="6"/>
        <v>46.72794453001331</v>
      </c>
      <c r="I128" s="15">
        <f t="shared" si="7"/>
        <v>43.266615305567875</v>
      </c>
      <c r="J128" s="15">
        <f t="shared" si="8"/>
        <v>1805.9485228544031</v>
      </c>
      <c r="K128" s="3"/>
      <c r="L128" s="16"/>
    </row>
    <row r="129" spans="1:12" x14ac:dyDescent="0.25">
      <c r="A129" s="31">
        <f t="shared" si="5"/>
        <v>76</v>
      </c>
      <c r="B129" s="2" t="s">
        <v>584</v>
      </c>
      <c r="C129" s="55">
        <v>211.59</v>
      </c>
      <c r="D129" s="61">
        <v>12363.839999999998</v>
      </c>
      <c r="E129" s="57">
        <v>2592</v>
      </c>
      <c r="F129" s="15">
        <f t="shared" si="0"/>
        <v>4.7699999999999996</v>
      </c>
      <c r="G129" s="16"/>
      <c r="H129" s="15">
        <f t="shared" si="6"/>
        <v>242.84875293070786</v>
      </c>
      <c r="I129" s="15">
        <f t="shared" si="7"/>
        <v>50.911688245431421</v>
      </c>
      <c r="J129" s="15">
        <f t="shared" si="8"/>
        <v>10772.404115850835</v>
      </c>
      <c r="K129" s="3"/>
      <c r="L129" s="16"/>
    </row>
    <row r="130" spans="1:12" x14ac:dyDescent="0.25">
      <c r="A130" s="31">
        <f t="shared" si="5"/>
        <v>77</v>
      </c>
      <c r="B130" s="2" t="s">
        <v>609</v>
      </c>
      <c r="C130" s="55">
        <v>500</v>
      </c>
      <c r="D130" s="61">
        <v>638.32000000000005</v>
      </c>
      <c r="E130" s="57">
        <v>79</v>
      </c>
      <c r="F130" s="15">
        <f t="shared" si="0"/>
        <v>8.08</v>
      </c>
      <c r="G130" s="16"/>
      <c r="H130" s="15">
        <f t="shared" si="6"/>
        <v>71.81661089190996</v>
      </c>
      <c r="I130" s="15">
        <f t="shared" si="7"/>
        <v>8.8881944173155887</v>
      </c>
      <c r="J130" s="15">
        <f t="shared" si="8"/>
        <v>4444.097208657794</v>
      </c>
      <c r="K130" s="3"/>
      <c r="L130" s="16"/>
    </row>
    <row r="131" spans="1:12" x14ac:dyDescent="0.25">
      <c r="A131" s="31">
        <f t="shared" si="5"/>
        <v>78</v>
      </c>
      <c r="B131" s="2" t="s">
        <v>570</v>
      </c>
      <c r="C131" s="55">
        <v>26.25</v>
      </c>
      <c r="D131" s="61">
        <v>3127.6800000000003</v>
      </c>
      <c r="E131" s="57">
        <v>1728</v>
      </c>
      <c r="F131" s="15">
        <f t="shared" si="0"/>
        <v>1.8100000000000003</v>
      </c>
      <c r="G131" s="16"/>
      <c r="H131" s="15">
        <f t="shared" si="6"/>
        <v>75.240287080792044</v>
      </c>
      <c r="I131" s="15">
        <f t="shared" si="7"/>
        <v>41.569219381653056</v>
      </c>
      <c r="J131" s="15">
        <f t="shared" si="8"/>
        <v>1091.1920087683927</v>
      </c>
      <c r="K131" s="3"/>
      <c r="L131" s="16"/>
    </row>
    <row r="132" spans="1:12" x14ac:dyDescent="0.25">
      <c r="A132" s="31">
        <f t="shared" si="5"/>
        <v>79</v>
      </c>
      <c r="B132" s="2" t="s">
        <v>571</v>
      </c>
      <c r="C132" s="55">
        <v>26.25</v>
      </c>
      <c r="D132" s="61">
        <v>745.72</v>
      </c>
      <c r="E132" s="57">
        <v>412</v>
      </c>
      <c r="F132" s="15">
        <f t="shared" si="0"/>
        <v>1.81</v>
      </c>
      <c r="G132" s="16"/>
      <c r="H132" s="15">
        <f t="shared" si="6"/>
        <v>36.738987465633834</v>
      </c>
      <c r="I132" s="15">
        <f t="shared" si="7"/>
        <v>20.297783130184438</v>
      </c>
      <c r="J132" s="15">
        <f t="shared" si="8"/>
        <v>532.81680716734149</v>
      </c>
      <c r="K132" s="3"/>
      <c r="L132" s="16"/>
    </row>
    <row r="133" spans="1:12" x14ac:dyDescent="0.25">
      <c r="A133" s="31">
        <f t="shared" si="5"/>
        <v>80</v>
      </c>
      <c r="B133" s="2" t="s">
        <v>606</v>
      </c>
      <c r="C133" s="55">
        <v>750</v>
      </c>
      <c r="D133" s="61">
        <v>8395.1200000000008</v>
      </c>
      <c r="E133" s="57">
        <v>1039</v>
      </c>
      <c r="F133" s="15">
        <f t="shared" si="0"/>
        <v>8.08</v>
      </c>
      <c r="G133" s="16"/>
      <c r="H133" s="15">
        <f t="shared" si="6"/>
        <v>260.44686521438496</v>
      </c>
      <c r="I133" s="15">
        <f t="shared" si="7"/>
        <v>32.233522922572398</v>
      </c>
      <c r="J133" s="15">
        <f t="shared" si="8"/>
        <v>24175.142191929299</v>
      </c>
      <c r="K133" s="3"/>
      <c r="L133" s="16"/>
    </row>
    <row r="134" spans="1:12" x14ac:dyDescent="0.25">
      <c r="A134" s="31">
        <f t="shared" si="5"/>
        <v>81</v>
      </c>
      <c r="B134" s="2" t="s">
        <v>557</v>
      </c>
      <c r="C134" s="55">
        <v>105.53</v>
      </c>
      <c r="D134" s="61">
        <v>674.81999999999994</v>
      </c>
      <c r="E134" s="57">
        <v>489</v>
      </c>
      <c r="F134" s="15">
        <f t="shared" si="0"/>
        <v>1.38</v>
      </c>
      <c r="G134" s="16"/>
      <c r="H134" s="15">
        <f t="shared" si="6"/>
        <v>30.516415254744452</v>
      </c>
      <c r="I134" s="15">
        <f t="shared" si="7"/>
        <v>22.113344387495982</v>
      </c>
      <c r="J134" s="15">
        <f t="shared" si="8"/>
        <v>2333.621233212451</v>
      </c>
      <c r="K134" s="3"/>
      <c r="L134" s="16"/>
    </row>
    <row r="135" spans="1:12" x14ac:dyDescent="0.25">
      <c r="A135" s="31">
        <f t="shared" si="5"/>
        <v>82</v>
      </c>
      <c r="B135" s="2" t="s">
        <v>559</v>
      </c>
      <c r="C135" s="55">
        <v>66.37</v>
      </c>
      <c r="D135" s="61">
        <v>812.54330000000004</v>
      </c>
      <c r="E135" s="57">
        <v>912.97</v>
      </c>
      <c r="F135" s="15">
        <f t="shared" si="0"/>
        <v>0.89</v>
      </c>
      <c r="G135" s="16"/>
      <c r="H135" s="15">
        <f t="shared" si="6"/>
        <v>26.891700150790022</v>
      </c>
      <c r="I135" s="15">
        <f t="shared" si="7"/>
        <v>30.215393427853957</v>
      </c>
      <c r="J135" s="15">
        <f t="shared" si="8"/>
        <v>2005.3956618066672</v>
      </c>
      <c r="K135" s="3"/>
      <c r="L135" s="16"/>
    </row>
    <row r="136" spans="1:12" x14ac:dyDescent="0.25">
      <c r="A136" s="31">
        <f t="shared" si="5"/>
        <v>83</v>
      </c>
      <c r="B136" s="2" t="s">
        <v>560</v>
      </c>
      <c r="C136" s="55">
        <v>66.37</v>
      </c>
      <c r="D136" s="61">
        <v>1224.6400000000001</v>
      </c>
      <c r="E136" s="57">
        <v>1376</v>
      </c>
      <c r="F136" s="15">
        <f t="shared" si="0"/>
        <v>0.89000000000000012</v>
      </c>
      <c r="G136" s="16"/>
      <c r="H136" s="15">
        <f t="shared" si="6"/>
        <v>33.014081843964711</v>
      </c>
      <c r="I136" s="15">
        <f t="shared" si="7"/>
        <v>37.094473981982816</v>
      </c>
      <c r="J136" s="15">
        <f t="shared" si="8"/>
        <v>2461.9602381841996</v>
      </c>
      <c r="K136" s="3"/>
      <c r="L136" s="16"/>
    </row>
    <row r="137" spans="1:12" x14ac:dyDescent="0.25">
      <c r="A137" s="31">
        <f t="shared" si="5"/>
        <v>84</v>
      </c>
      <c r="B137" s="2" t="s">
        <v>561</v>
      </c>
      <c r="C137" s="55">
        <v>66.37</v>
      </c>
      <c r="D137" s="61">
        <v>736.02110000000005</v>
      </c>
      <c r="E137" s="57">
        <v>826.99</v>
      </c>
      <c r="F137" s="15">
        <f t="shared" si="0"/>
        <v>0.89</v>
      </c>
      <c r="G137" s="16"/>
      <c r="H137" s="15">
        <f t="shared" si="6"/>
        <v>25.594116101166691</v>
      </c>
      <c r="I137" s="15">
        <f t="shared" si="7"/>
        <v>28.757433821535606</v>
      </c>
      <c r="J137" s="15">
        <f t="shared" si="8"/>
        <v>1908.6308827353184</v>
      </c>
      <c r="K137" s="3"/>
      <c r="L137" s="16"/>
    </row>
    <row r="138" spans="1:12" x14ac:dyDescent="0.25">
      <c r="A138" s="31">
        <f t="shared" ref="A138:A201" si="9">A137+1</f>
        <v>85</v>
      </c>
      <c r="B138" s="2" t="s">
        <v>563</v>
      </c>
      <c r="C138" s="55">
        <v>336</v>
      </c>
      <c r="D138" s="61">
        <v>2772</v>
      </c>
      <c r="E138" s="57">
        <v>1200</v>
      </c>
      <c r="F138" s="15">
        <f t="shared" si="0"/>
        <v>2.31</v>
      </c>
      <c r="G138" s="16"/>
      <c r="H138" s="15">
        <f t="shared" si="6"/>
        <v>80.020747309682136</v>
      </c>
      <c r="I138" s="15">
        <f t="shared" si="7"/>
        <v>34.641016151377549</v>
      </c>
      <c r="J138" s="15">
        <f t="shared" si="8"/>
        <v>11639.381426862856</v>
      </c>
      <c r="K138" s="3"/>
      <c r="L138" s="16"/>
    </row>
    <row r="139" spans="1:12" x14ac:dyDescent="0.25">
      <c r="A139" s="31">
        <f t="shared" si="9"/>
        <v>86</v>
      </c>
      <c r="B139" s="2" t="s">
        <v>567</v>
      </c>
      <c r="C139" s="55">
        <v>41.74</v>
      </c>
      <c r="D139" s="61">
        <v>4741.24</v>
      </c>
      <c r="E139" s="57">
        <v>1652</v>
      </c>
      <c r="F139" s="15">
        <f t="shared" si="0"/>
        <v>2.8699999999999997</v>
      </c>
      <c r="G139" s="16"/>
      <c r="H139" s="15">
        <f t="shared" si="6"/>
        <v>116.65058422485502</v>
      </c>
      <c r="I139" s="15">
        <f t="shared" si="7"/>
        <v>40.64480286580315</v>
      </c>
      <c r="J139" s="15">
        <f t="shared" si="8"/>
        <v>1696.5140716186236</v>
      </c>
      <c r="K139" s="3"/>
      <c r="L139" s="16"/>
    </row>
    <row r="140" spans="1:12" x14ac:dyDescent="0.25">
      <c r="A140" s="31">
        <f t="shared" si="9"/>
        <v>87</v>
      </c>
      <c r="B140" s="2" t="s">
        <v>584</v>
      </c>
      <c r="C140" s="55">
        <v>211.59</v>
      </c>
      <c r="D140" s="61">
        <v>250.88</v>
      </c>
      <c r="E140" s="57">
        <v>128</v>
      </c>
      <c r="F140" s="15">
        <f t="shared" si="0"/>
        <v>1.96</v>
      </c>
      <c r="G140" s="16"/>
      <c r="H140" s="15">
        <f t="shared" si="6"/>
        <v>22.17486865801013</v>
      </c>
      <c r="I140" s="15">
        <f t="shared" si="7"/>
        <v>11.313708498984761</v>
      </c>
      <c r="J140" s="15">
        <f t="shared" si="8"/>
        <v>2393.8675813001855</v>
      </c>
      <c r="K140" s="3"/>
      <c r="L140" s="16"/>
    </row>
    <row r="141" spans="1:12" x14ac:dyDescent="0.25">
      <c r="A141" s="31">
        <f t="shared" si="9"/>
        <v>88</v>
      </c>
      <c r="B141" s="2" t="s">
        <v>557</v>
      </c>
      <c r="C141" s="55">
        <v>422.12</v>
      </c>
      <c r="D141" s="61">
        <v>1264.4399999999998</v>
      </c>
      <c r="E141" s="57">
        <v>492</v>
      </c>
      <c r="F141" s="15">
        <f t="shared" si="0"/>
        <v>2.57</v>
      </c>
      <c r="G141" s="16"/>
      <c r="H141" s="15">
        <f t="shared" si="6"/>
        <v>57.005357642944404</v>
      </c>
      <c r="I141" s="15">
        <f t="shared" si="7"/>
        <v>22.181073012818835</v>
      </c>
      <c r="J141" s="15">
        <f t="shared" si="8"/>
        <v>9363.0745401710865</v>
      </c>
      <c r="K141" s="3"/>
      <c r="L141" s="16"/>
    </row>
    <row r="142" spans="1:12" x14ac:dyDescent="0.25">
      <c r="A142" s="31">
        <f t="shared" si="9"/>
        <v>89</v>
      </c>
      <c r="B142" s="2" t="s">
        <v>565</v>
      </c>
      <c r="C142" s="55">
        <v>83.48</v>
      </c>
      <c r="D142" s="61">
        <v>3095.2584000000002</v>
      </c>
      <c r="E142" s="57">
        <v>2865.98</v>
      </c>
      <c r="F142" s="15">
        <f t="shared" si="0"/>
        <v>1.08</v>
      </c>
      <c r="G142" s="16"/>
      <c r="H142" s="15">
        <f t="shared" si="6"/>
        <v>57.817636340480057</v>
      </c>
      <c r="I142" s="15">
        <f t="shared" si="7"/>
        <v>53.534848463407457</v>
      </c>
      <c r="J142" s="15">
        <f t="shared" si="8"/>
        <v>4469.0891497252551</v>
      </c>
      <c r="K142" s="3"/>
      <c r="L142" s="16"/>
    </row>
    <row r="143" spans="1:12" x14ac:dyDescent="0.25">
      <c r="A143" s="31">
        <f t="shared" si="9"/>
        <v>90</v>
      </c>
      <c r="B143" s="2" t="s">
        <v>610</v>
      </c>
      <c r="C143" s="55">
        <v>422.12</v>
      </c>
      <c r="D143" s="61">
        <v>374.4</v>
      </c>
      <c r="E143" s="57">
        <v>130</v>
      </c>
      <c r="F143" s="15">
        <f t="shared" si="0"/>
        <v>2.88</v>
      </c>
      <c r="G143" s="16"/>
      <c r="H143" s="15">
        <f t="shared" si="6"/>
        <v>32.837052242855172</v>
      </c>
      <c r="I143" s="15">
        <f t="shared" si="7"/>
        <v>11.401754250991379</v>
      </c>
      <c r="J143" s="15">
        <f t="shared" si="8"/>
        <v>4812.9085044284811</v>
      </c>
      <c r="K143" s="3"/>
      <c r="L143" s="16"/>
    </row>
    <row r="144" spans="1:12" x14ac:dyDescent="0.25">
      <c r="A144" s="31">
        <f t="shared" si="9"/>
        <v>91</v>
      </c>
      <c r="B144" s="2" t="s">
        <v>575</v>
      </c>
      <c r="C144" s="55">
        <v>422.12</v>
      </c>
      <c r="D144" s="61">
        <v>541.43999999999994</v>
      </c>
      <c r="E144" s="57">
        <v>188</v>
      </c>
      <c r="F144" s="15">
        <f t="shared" si="0"/>
        <v>2.88</v>
      </c>
      <c r="G144" s="16"/>
      <c r="H144" s="15">
        <f t="shared" si="6"/>
        <v>39.488570498310011</v>
      </c>
      <c r="I144" s="15">
        <f t="shared" si="7"/>
        <v>13.711309200802088</v>
      </c>
      <c r="J144" s="15">
        <f t="shared" si="8"/>
        <v>5787.8178398425771</v>
      </c>
      <c r="K144" s="3"/>
      <c r="L144" s="16"/>
    </row>
    <row r="145" spans="1:12" x14ac:dyDescent="0.25">
      <c r="A145" s="31">
        <f t="shared" si="9"/>
        <v>92</v>
      </c>
      <c r="B145" s="2" t="s">
        <v>557</v>
      </c>
      <c r="C145" s="55">
        <v>422.12</v>
      </c>
      <c r="D145" s="61">
        <v>35483.558400000002</v>
      </c>
      <c r="E145" s="57">
        <v>12320.68</v>
      </c>
      <c r="F145" s="15">
        <f t="shared" si="0"/>
        <v>2.88</v>
      </c>
      <c r="G145" s="16"/>
      <c r="H145" s="15">
        <f t="shared" si="6"/>
        <v>319.67584862169366</v>
      </c>
      <c r="I145" s="15">
        <f t="shared" si="7"/>
        <v>110.99855854919919</v>
      </c>
      <c r="J145" s="15">
        <f t="shared" si="8"/>
        <v>46854.711534787959</v>
      </c>
      <c r="K145" s="3"/>
      <c r="L145" s="16"/>
    </row>
    <row r="146" spans="1:12" x14ac:dyDescent="0.25">
      <c r="A146" s="31">
        <f t="shared" si="9"/>
        <v>93</v>
      </c>
      <c r="B146" s="2" t="s">
        <v>560</v>
      </c>
      <c r="C146" s="55">
        <v>265.48</v>
      </c>
      <c r="D146" s="61">
        <v>14183.16</v>
      </c>
      <c r="E146" s="57">
        <v>7836</v>
      </c>
      <c r="F146" s="15">
        <f t="shared" si="0"/>
        <v>1.81</v>
      </c>
      <c r="G146" s="16"/>
      <c r="H146" s="15">
        <f t="shared" si="6"/>
        <v>160.22334286863449</v>
      </c>
      <c r="I146" s="15">
        <f t="shared" si="7"/>
        <v>88.521183905322914</v>
      </c>
      <c r="J146" s="15">
        <f t="shared" si="8"/>
        <v>23500.603903185129</v>
      </c>
      <c r="K146" s="3"/>
      <c r="L146" s="16"/>
    </row>
    <row r="147" spans="1:12" x14ac:dyDescent="0.25">
      <c r="A147" s="31">
        <f t="shared" si="9"/>
        <v>94</v>
      </c>
      <c r="B147" s="2" t="s">
        <v>599</v>
      </c>
      <c r="C147" s="55">
        <v>532.28</v>
      </c>
      <c r="D147" s="61">
        <v>64408.726799999997</v>
      </c>
      <c r="E147" s="57">
        <v>19341.96</v>
      </c>
      <c r="F147" s="15">
        <f t="shared" si="0"/>
        <v>3.33</v>
      </c>
      <c r="G147" s="16"/>
      <c r="H147" s="15">
        <f t="shared" si="6"/>
        <v>463.12099957138633</v>
      </c>
      <c r="I147" s="15">
        <f t="shared" si="7"/>
        <v>139.07537524666256</v>
      </c>
      <c r="J147" s="15">
        <f t="shared" si="8"/>
        <v>74027.040736293537</v>
      </c>
      <c r="K147" s="3"/>
      <c r="L147" s="16"/>
    </row>
    <row r="148" spans="1:12" x14ac:dyDescent="0.25">
      <c r="A148" s="31">
        <f t="shared" si="9"/>
        <v>95</v>
      </c>
      <c r="B148" s="2" t="s">
        <v>563</v>
      </c>
      <c r="C148" s="55">
        <v>1344</v>
      </c>
      <c r="D148" s="61">
        <v>507124.51139999996</v>
      </c>
      <c r="E148" s="57">
        <v>46482.539999999994</v>
      </c>
      <c r="F148" s="15">
        <f t="shared" si="0"/>
        <v>10.91</v>
      </c>
      <c r="G148" s="16"/>
      <c r="H148" s="15">
        <f t="shared" si="6"/>
        <v>2352.1752526914315</v>
      </c>
      <c r="I148" s="15">
        <f t="shared" si="7"/>
        <v>215.59809832185439</v>
      </c>
      <c r="J148" s="15">
        <f t="shared" si="8"/>
        <v>289763.84414457233</v>
      </c>
      <c r="K148" s="3"/>
      <c r="L148" s="16"/>
    </row>
    <row r="149" spans="1:12" x14ac:dyDescent="0.25">
      <c r="A149" s="31">
        <f t="shared" si="9"/>
        <v>96</v>
      </c>
      <c r="B149" s="2" t="s">
        <v>604</v>
      </c>
      <c r="C149" s="55">
        <v>1400</v>
      </c>
      <c r="D149" s="61">
        <v>776.61439999999993</v>
      </c>
      <c r="E149" s="57">
        <v>112.88</v>
      </c>
      <c r="F149" s="15">
        <f t="shared" si="0"/>
        <v>6.88</v>
      </c>
      <c r="G149" s="16"/>
      <c r="H149" s="15">
        <f t="shared" si="6"/>
        <v>73.096559919055011</v>
      </c>
      <c r="I149" s="15">
        <f t="shared" si="7"/>
        <v>10.62449998823474</v>
      </c>
      <c r="J149" s="15">
        <f t="shared" si="8"/>
        <v>14874.299983528637</v>
      </c>
      <c r="K149" s="3"/>
      <c r="L149" s="16"/>
    </row>
    <row r="150" spans="1:12" x14ac:dyDescent="0.25">
      <c r="A150" s="31">
        <f t="shared" si="9"/>
        <v>97</v>
      </c>
      <c r="B150" s="2" t="s">
        <v>565</v>
      </c>
      <c r="C150" s="55">
        <v>166.96</v>
      </c>
      <c r="D150" s="61">
        <v>2474.64</v>
      </c>
      <c r="E150" s="57">
        <v>1964</v>
      </c>
      <c r="F150" s="15">
        <f t="shared" si="0"/>
        <v>1.26</v>
      </c>
      <c r="G150" s="16"/>
      <c r="H150" s="15">
        <f t="shared" si="6"/>
        <v>55.839469911524056</v>
      </c>
      <c r="I150" s="15">
        <f t="shared" si="7"/>
        <v>44.317039612320677</v>
      </c>
      <c r="J150" s="15">
        <f t="shared" si="8"/>
        <v>7399.1729336730605</v>
      </c>
      <c r="K150" s="3"/>
      <c r="L150" s="16"/>
    </row>
    <row r="151" spans="1:12" x14ac:dyDescent="0.25">
      <c r="A151" s="31">
        <f t="shared" si="9"/>
        <v>98</v>
      </c>
      <c r="B151" s="2" t="s">
        <v>584</v>
      </c>
      <c r="C151" s="55">
        <v>846.36</v>
      </c>
      <c r="D151" s="61">
        <v>604506.91770000011</v>
      </c>
      <c r="E151" s="57">
        <v>126731.01000000002</v>
      </c>
      <c r="F151" s="15">
        <f t="shared" si="0"/>
        <v>4.7699999999999996</v>
      </c>
      <c r="G151" s="16"/>
      <c r="H151" s="15">
        <f t="shared" si="6"/>
        <v>1698.0865694743011</v>
      </c>
      <c r="I151" s="15">
        <f t="shared" si="7"/>
        <v>355.99299150404636</v>
      </c>
      <c r="J151" s="15">
        <f t="shared" si="8"/>
        <v>301298.22828936466</v>
      </c>
      <c r="K151" s="3"/>
      <c r="L151" s="16"/>
    </row>
    <row r="152" spans="1:12" x14ac:dyDescent="0.25">
      <c r="A152" s="31">
        <f t="shared" si="9"/>
        <v>99</v>
      </c>
      <c r="B152" s="2" t="s">
        <v>571</v>
      </c>
      <c r="C152" s="55">
        <v>105</v>
      </c>
      <c r="D152" s="61">
        <v>3149.4</v>
      </c>
      <c r="E152" s="57">
        <v>1740</v>
      </c>
      <c r="F152" s="15">
        <f t="shared" si="0"/>
        <v>1.81</v>
      </c>
      <c r="G152" s="16"/>
      <c r="H152" s="15">
        <f t="shared" si="6"/>
        <v>75.501086084903449</v>
      </c>
      <c r="I152" s="15">
        <f t="shared" si="7"/>
        <v>41.71330722922842</v>
      </c>
      <c r="J152" s="15">
        <f t="shared" si="8"/>
        <v>4379.8972590689837</v>
      </c>
      <c r="K152" s="3"/>
      <c r="L152" s="16"/>
    </row>
    <row r="153" spans="1:12" x14ac:dyDescent="0.25">
      <c r="A153" s="31">
        <f t="shared" si="9"/>
        <v>100</v>
      </c>
      <c r="B153" s="2" t="s">
        <v>606</v>
      </c>
      <c r="C153" s="55">
        <v>3000</v>
      </c>
      <c r="D153" s="61">
        <v>12313.92</v>
      </c>
      <c r="E153" s="57">
        <v>1524</v>
      </c>
      <c r="F153" s="15">
        <f t="shared" si="0"/>
        <v>8.08</v>
      </c>
      <c r="G153" s="16"/>
      <c r="H153" s="15">
        <f t="shared" si="6"/>
        <v>315.43061614244107</v>
      </c>
      <c r="I153" s="15">
        <f t="shared" si="7"/>
        <v>39.038442591886273</v>
      </c>
      <c r="J153" s="15">
        <f t="shared" si="8"/>
        <v>117115.32777565882</v>
      </c>
      <c r="K153" s="3"/>
      <c r="L153" s="16"/>
    </row>
    <row r="154" spans="1:12" x14ac:dyDescent="0.25">
      <c r="A154" s="31">
        <f t="shared" si="9"/>
        <v>101</v>
      </c>
      <c r="B154" s="2" t="s">
        <v>611</v>
      </c>
      <c r="C154" s="55">
        <v>251.07</v>
      </c>
      <c r="D154" s="61">
        <v>3274.6682999999998</v>
      </c>
      <c r="E154" s="57">
        <v>1274.19</v>
      </c>
      <c r="F154" s="15">
        <f t="shared" si="0"/>
        <v>2.57</v>
      </c>
      <c r="G154" s="16"/>
      <c r="H154" s="15">
        <f t="shared" si="6"/>
        <v>91.738201045148031</v>
      </c>
      <c r="I154" s="15">
        <f t="shared" si="7"/>
        <v>35.695798072042038</v>
      </c>
      <c r="J154" s="15">
        <f t="shared" si="8"/>
        <v>8962.1440219475935</v>
      </c>
      <c r="K154" s="3"/>
      <c r="L154" s="16"/>
    </row>
    <row r="155" spans="1:12" x14ac:dyDescent="0.25">
      <c r="A155" s="31">
        <f t="shared" si="9"/>
        <v>102</v>
      </c>
      <c r="B155" s="2" t="s">
        <v>575</v>
      </c>
      <c r="C155" s="55">
        <v>251.07</v>
      </c>
      <c r="D155" s="61">
        <v>755.65710000000001</v>
      </c>
      <c r="E155" s="57">
        <v>294.03000000000003</v>
      </c>
      <c r="F155" s="15">
        <f t="shared" si="0"/>
        <v>2.57</v>
      </c>
      <c r="G155" s="16"/>
      <c r="H155" s="15">
        <f t="shared" si="6"/>
        <v>44.06856869697495</v>
      </c>
      <c r="I155" s="15">
        <f t="shared" si="7"/>
        <v>17.147302994931888</v>
      </c>
      <c r="J155" s="15">
        <f t="shared" si="8"/>
        <v>4305.1733629375485</v>
      </c>
      <c r="K155" s="3"/>
      <c r="L155" s="16"/>
    </row>
    <row r="156" spans="1:12" x14ac:dyDescent="0.25">
      <c r="A156" s="31">
        <f t="shared" si="9"/>
        <v>103</v>
      </c>
      <c r="B156" s="2" t="s">
        <v>612</v>
      </c>
      <c r="C156" s="55">
        <v>251.07</v>
      </c>
      <c r="D156" s="61">
        <v>1033.1399999999999</v>
      </c>
      <c r="E156" s="57">
        <v>402</v>
      </c>
      <c r="F156" s="15">
        <f t="shared" si="0"/>
        <v>2.57</v>
      </c>
      <c r="G156" s="16"/>
      <c r="H156" s="15">
        <f t="shared" si="6"/>
        <v>51.528339775311991</v>
      </c>
      <c r="I156" s="15">
        <f t="shared" si="7"/>
        <v>20.049937655763422</v>
      </c>
      <c r="J156" s="15">
        <f t="shared" si="8"/>
        <v>5033.9378472325225</v>
      </c>
      <c r="K156" s="3"/>
      <c r="L156" s="16"/>
    </row>
    <row r="157" spans="1:12" x14ac:dyDescent="0.25">
      <c r="A157" s="31">
        <f t="shared" si="9"/>
        <v>104</v>
      </c>
      <c r="B157" s="2" t="s">
        <v>556</v>
      </c>
      <c r="C157" s="55">
        <v>316.59000000000003</v>
      </c>
      <c r="D157" s="61">
        <v>930.33999999999992</v>
      </c>
      <c r="E157" s="57">
        <v>362</v>
      </c>
      <c r="F157" s="15">
        <f t="shared" si="0"/>
        <v>2.57</v>
      </c>
      <c r="G157" s="16"/>
      <c r="H157" s="15">
        <f t="shared" si="6"/>
        <v>48.897584807431947</v>
      </c>
      <c r="I157" s="15">
        <f t="shared" si="7"/>
        <v>19.026297590440446</v>
      </c>
      <c r="J157" s="15">
        <f t="shared" si="8"/>
        <v>6023.5355541575418</v>
      </c>
      <c r="K157" s="3"/>
      <c r="L157" s="16"/>
    </row>
    <row r="158" spans="1:12" x14ac:dyDescent="0.25">
      <c r="A158" s="31">
        <f t="shared" si="9"/>
        <v>105</v>
      </c>
      <c r="B158" s="2" t="s">
        <v>557</v>
      </c>
      <c r="C158" s="55">
        <v>316.59000000000003</v>
      </c>
      <c r="D158" s="61">
        <v>10287564.358100519</v>
      </c>
      <c r="E158" s="57">
        <v>4002943.3300002022</v>
      </c>
      <c r="F158" s="15">
        <f t="shared" si="0"/>
        <v>2.57</v>
      </c>
      <c r="G158" s="16"/>
      <c r="H158" s="15">
        <f t="shared" si="6"/>
        <v>5141.8907417717783</v>
      </c>
      <c r="I158" s="15">
        <f t="shared" si="7"/>
        <v>2000.7356971874626</v>
      </c>
      <c r="J158" s="15">
        <f t="shared" si="8"/>
        <v>633412.91437257885</v>
      </c>
      <c r="K158" s="3"/>
      <c r="L158" s="16"/>
    </row>
    <row r="159" spans="1:12" x14ac:dyDescent="0.25">
      <c r="A159" s="31">
        <f t="shared" si="9"/>
        <v>106</v>
      </c>
      <c r="B159" s="2" t="s">
        <v>560</v>
      </c>
      <c r="C159" s="55">
        <v>199.11</v>
      </c>
      <c r="D159" s="61">
        <v>79602.435499999978</v>
      </c>
      <c r="E159" s="57">
        <v>51356.409999999982</v>
      </c>
      <c r="F159" s="15">
        <f t="shared" si="0"/>
        <v>1.55</v>
      </c>
      <c r="G159" s="16"/>
      <c r="H159" s="15">
        <f t="shared" si="6"/>
        <v>351.26026678945618</v>
      </c>
      <c r="I159" s="15">
        <f t="shared" si="7"/>
        <v>226.61952696093948</v>
      </c>
      <c r="J159" s="15">
        <f t="shared" si="8"/>
        <v>45122.214013192664</v>
      </c>
      <c r="K159" s="3"/>
      <c r="L159" s="16"/>
    </row>
    <row r="160" spans="1:12" x14ac:dyDescent="0.25">
      <c r="A160" s="31">
        <f t="shared" si="9"/>
        <v>107</v>
      </c>
      <c r="B160" s="2" t="s">
        <v>599</v>
      </c>
      <c r="C160" s="55">
        <v>399.21</v>
      </c>
      <c r="D160" s="61">
        <v>5541.15</v>
      </c>
      <c r="E160" s="57">
        <v>2703</v>
      </c>
      <c r="F160" s="15">
        <f t="shared" si="0"/>
        <v>2.0499999999999998</v>
      </c>
      <c r="G160" s="16"/>
      <c r="H160" s="15">
        <f t="shared" si="6"/>
        <v>106.58028663875885</v>
      </c>
      <c r="I160" s="15">
        <f t="shared" si="7"/>
        <v>51.990383726223833</v>
      </c>
      <c r="J160" s="15">
        <f t="shared" si="8"/>
        <v>20755.081087345814</v>
      </c>
      <c r="K160" s="3"/>
      <c r="L160" s="16"/>
    </row>
    <row r="161" spans="1:12" x14ac:dyDescent="0.25">
      <c r="A161" s="31">
        <f t="shared" si="9"/>
        <v>108</v>
      </c>
      <c r="B161" s="2" t="s">
        <v>581</v>
      </c>
      <c r="C161" s="55">
        <v>503.40000000000003</v>
      </c>
      <c r="D161" s="61">
        <v>6698.0258000000003</v>
      </c>
      <c r="E161" s="57">
        <v>1590.98</v>
      </c>
      <c r="F161" s="15">
        <f t="shared" si="0"/>
        <v>4.21</v>
      </c>
      <c r="G161" s="16"/>
      <c r="H161" s="15">
        <f t="shared" si="6"/>
        <v>167.924651608988</v>
      </c>
      <c r="I161" s="15">
        <f t="shared" si="7"/>
        <v>39.887090643465086</v>
      </c>
      <c r="J161" s="15">
        <f t="shared" si="8"/>
        <v>20079.161429920325</v>
      </c>
      <c r="K161" s="3"/>
      <c r="L161" s="16"/>
    </row>
    <row r="162" spans="1:12" x14ac:dyDescent="0.25">
      <c r="A162" s="31">
        <f t="shared" si="9"/>
        <v>109</v>
      </c>
      <c r="B162" s="2" t="s">
        <v>563</v>
      </c>
      <c r="C162" s="55">
        <v>1008</v>
      </c>
      <c r="D162" s="61">
        <v>131324.50870000001</v>
      </c>
      <c r="E162" s="57">
        <v>31193.470000000005</v>
      </c>
      <c r="F162" s="15">
        <f t="shared" si="0"/>
        <v>4.21</v>
      </c>
      <c r="G162" s="16"/>
      <c r="H162" s="15">
        <f t="shared" si="6"/>
        <v>743.55644145350539</v>
      </c>
      <c r="I162" s="15">
        <f t="shared" si="7"/>
        <v>176.61673193669961</v>
      </c>
      <c r="J162" s="15">
        <f t="shared" si="8"/>
        <v>178029.66579219321</v>
      </c>
      <c r="K162" s="3"/>
      <c r="L162" s="16"/>
    </row>
    <row r="163" spans="1:12" x14ac:dyDescent="0.25">
      <c r="A163" s="31">
        <f t="shared" si="9"/>
        <v>110</v>
      </c>
      <c r="B163" s="2" t="s">
        <v>604</v>
      </c>
      <c r="C163" s="55">
        <v>1050</v>
      </c>
      <c r="D163" s="61">
        <v>4850.3999999999996</v>
      </c>
      <c r="E163" s="57">
        <v>705</v>
      </c>
      <c r="F163" s="15">
        <f t="shared" si="0"/>
        <v>6.88</v>
      </c>
      <c r="G163" s="16"/>
      <c r="H163" s="15">
        <f t="shared" si="6"/>
        <v>182.67663233156011</v>
      </c>
      <c r="I163" s="15">
        <f t="shared" si="7"/>
        <v>26.551836094703507</v>
      </c>
      <c r="J163" s="15">
        <f t="shared" si="8"/>
        <v>27879.427899438684</v>
      </c>
      <c r="K163" s="3"/>
      <c r="L163" s="16"/>
    </row>
    <row r="164" spans="1:12" x14ac:dyDescent="0.25">
      <c r="A164" s="31">
        <f t="shared" si="9"/>
        <v>111</v>
      </c>
      <c r="B164" s="2" t="s">
        <v>565</v>
      </c>
      <c r="C164" s="55">
        <v>125.22</v>
      </c>
      <c r="D164" s="61">
        <v>25709.972399999999</v>
      </c>
      <c r="E164" s="57">
        <v>20404.739999999998</v>
      </c>
      <c r="F164" s="15">
        <f t="shared" si="0"/>
        <v>1.26</v>
      </c>
      <c r="G164" s="16"/>
      <c r="H164" s="15">
        <f t="shared" si="6"/>
        <v>179.98490276687096</v>
      </c>
      <c r="I164" s="15">
        <f t="shared" si="7"/>
        <v>142.84516092608806</v>
      </c>
      <c r="J164" s="15">
        <f t="shared" si="8"/>
        <v>17887.071051164745</v>
      </c>
      <c r="K164" s="3"/>
      <c r="L164" s="16"/>
    </row>
    <row r="165" spans="1:12" x14ac:dyDescent="0.25">
      <c r="A165" s="31">
        <f t="shared" si="9"/>
        <v>112</v>
      </c>
      <c r="B165" s="2" t="s">
        <v>567</v>
      </c>
      <c r="C165" s="55">
        <v>125.22</v>
      </c>
      <c r="D165" s="61">
        <v>2554.0074</v>
      </c>
      <c r="E165" s="57">
        <v>2026.99</v>
      </c>
      <c r="F165" s="15">
        <f t="shared" si="0"/>
        <v>1.26</v>
      </c>
      <c r="G165" s="16"/>
      <c r="H165" s="15">
        <f t="shared" si="6"/>
        <v>56.727853158743805</v>
      </c>
      <c r="I165" s="15">
        <f t="shared" si="7"/>
        <v>45.022105681542705</v>
      </c>
      <c r="J165" s="15">
        <f t="shared" si="8"/>
        <v>5637.6680734427773</v>
      </c>
      <c r="K165" s="3"/>
      <c r="L165" s="16"/>
    </row>
    <row r="166" spans="1:12" x14ac:dyDescent="0.25">
      <c r="A166" s="31">
        <f t="shared" si="9"/>
        <v>113</v>
      </c>
      <c r="B166" s="2" t="s">
        <v>613</v>
      </c>
      <c r="C166" s="55">
        <v>634.77</v>
      </c>
      <c r="D166" s="61">
        <v>3927.93</v>
      </c>
      <c r="E166" s="57">
        <v>933</v>
      </c>
      <c r="F166" s="15">
        <f t="shared" si="0"/>
        <v>4.21</v>
      </c>
      <c r="G166" s="16"/>
      <c r="H166" s="15">
        <f t="shared" si="6"/>
        <v>128.59465502111664</v>
      </c>
      <c r="I166" s="15">
        <f t="shared" si="7"/>
        <v>30.545048698602528</v>
      </c>
      <c r="J166" s="15">
        <f t="shared" si="8"/>
        <v>19389.080562411928</v>
      </c>
      <c r="K166" s="3"/>
      <c r="L166" s="16"/>
    </row>
    <row r="167" spans="1:12" x14ac:dyDescent="0.25">
      <c r="A167" s="31">
        <f t="shared" si="9"/>
        <v>114</v>
      </c>
      <c r="B167" s="2" t="s">
        <v>584</v>
      </c>
      <c r="C167" s="55">
        <v>634.77</v>
      </c>
      <c r="D167" s="61">
        <v>5348057.6828999901</v>
      </c>
      <c r="E167" s="57">
        <v>1270322.4899999977</v>
      </c>
      <c r="F167" s="15">
        <f t="shared" si="0"/>
        <v>4.21</v>
      </c>
      <c r="G167" s="16"/>
      <c r="H167" s="15">
        <f t="shared" si="6"/>
        <v>4745.0313850394032</v>
      </c>
      <c r="I167" s="15">
        <f t="shared" si="7"/>
        <v>1127.0858396768178</v>
      </c>
      <c r="J167" s="15">
        <f t="shared" si="8"/>
        <v>715440.27845165366</v>
      </c>
      <c r="K167" s="3"/>
      <c r="L167" s="16"/>
    </row>
    <row r="168" spans="1:12" x14ac:dyDescent="0.25">
      <c r="A168" s="31">
        <f t="shared" si="9"/>
        <v>115</v>
      </c>
      <c r="B168" s="2" t="s">
        <v>586</v>
      </c>
      <c r="C168" s="55">
        <v>634.77</v>
      </c>
      <c r="D168" s="61">
        <v>766.22</v>
      </c>
      <c r="E168" s="57">
        <v>182</v>
      </c>
      <c r="F168" s="15">
        <f t="shared" si="0"/>
        <v>4.21</v>
      </c>
      <c r="G168" s="16"/>
      <c r="H168" s="15">
        <f t="shared" si="6"/>
        <v>56.796005141206898</v>
      </c>
      <c r="I168" s="15">
        <f t="shared" si="7"/>
        <v>13.490737563232042</v>
      </c>
      <c r="J168" s="15">
        <f t="shared" si="8"/>
        <v>8563.5154830128031</v>
      </c>
      <c r="K168" s="3"/>
      <c r="L168" s="16"/>
    </row>
    <row r="169" spans="1:12" x14ac:dyDescent="0.25">
      <c r="A169" s="31">
        <f t="shared" si="9"/>
        <v>116</v>
      </c>
      <c r="B169" s="2" t="s">
        <v>605</v>
      </c>
      <c r="C169" s="55">
        <v>1500</v>
      </c>
      <c r="D169" s="61">
        <v>332163.69569999998</v>
      </c>
      <c r="E169" s="57">
        <v>1199.97</v>
      </c>
      <c r="F169" s="15">
        <f t="shared" si="0"/>
        <v>276.81</v>
      </c>
      <c r="G169" s="16"/>
      <c r="H169" s="15">
        <f t="shared" si="6"/>
        <v>9588.8598178676602</v>
      </c>
      <c r="I169" s="15">
        <f t="shared" si="7"/>
        <v>34.640583135969294</v>
      </c>
      <c r="J169" s="15">
        <f t="shared" si="8"/>
        <v>51960.874703953938</v>
      </c>
      <c r="K169" s="3"/>
      <c r="L169" s="16"/>
    </row>
    <row r="170" spans="1:12" x14ac:dyDescent="0.25">
      <c r="A170" s="31">
        <f t="shared" si="9"/>
        <v>117</v>
      </c>
      <c r="B170" s="2" t="s">
        <v>570</v>
      </c>
      <c r="C170" s="55">
        <v>78.75</v>
      </c>
      <c r="D170" s="61">
        <v>280.98</v>
      </c>
      <c r="E170" s="57">
        <v>223</v>
      </c>
      <c r="F170" s="15">
        <f t="shared" si="0"/>
        <v>1.26</v>
      </c>
      <c r="G170" s="16"/>
      <c r="H170" s="15">
        <f t="shared" si="6"/>
        <v>18.815812499065778</v>
      </c>
      <c r="I170" s="15">
        <f t="shared" si="7"/>
        <v>14.933184523068078</v>
      </c>
      <c r="J170" s="15">
        <f t="shared" si="8"/>
        <v>1175.9882811916111</v>
      </c>
      <c r="K170" s="3"/>
      <c r="L170" s="16"/>
    </row>
    <row r="171" spans="1:12" x14ac:dyDescent="0.25">
      <c r="A171" s="31">
        <f t="shared" si="9"/>
        <v>118</v>
      </c>
      <c r="B171" s="2" t="s">
        <v>571</v>
      </c>
      <c r="C171" s="55">
        <v>78.75</v>
      </c>
      <c r="D171" s="61">
        <v>1539.6822</v>
      </c>
      <c r="E171" s="57">
        <v>1221.97</v>
      </c>
      <c r="F171" s="15">
        <f t="shared" si="0"/>
        <v>1.26</v>
      </c>
      <c r="G171" s="16"/>
      <c r="H171" s="15">
        <f t="shared" si="6"/>
        <v>44.045426232470497</v>
      </c>
      <c r="I171" s="15">
        <f t="shared" si="7"/>
        <v>34.956687486087695</v>
      </c>
      <c r="J171" s="15">
        <f t="shared" si="8"/>
        <v>2752.8391395294061</v>
      </c>
      <c r="K171" s="3"/>
      <c r="L171" s="16"/>
    </row>
    <row r="172" spans="1:12" x14ac:dyDescent="0.25">
      <c r="A172" s="31">
        <f t="shared" si="9"/>
        <v>119</v>
      </c>
      <c r="B172" s="2" t="s">
        <v>574</v>
      </c>
      <c r="C172" s="55">
        <v>132.74</v>
      </c>
      <c r="D172" s="61">
        <v>2219.4612000000002</v>
      </c>
      <c r="E172" s="57">
        <v>1804.44</v>
      </c>
      <c r="F172" s="15">
        <f t="shared" si="0"/>
        <v>1.23</v>
      </c>
      <c r="G172" s="16"/>
      <c r="H172" s="15">
        <f t="shared" si="6"/>
        <v>52.248801670468957</v>
      </c>
      <c r="I172" s="15">
        <f t="shared" si="7"/>
        <v>42.478700545096714</v>
      </c>
      <c r="J172" s="15">
        <f t="shared" si="8"/>
        <v>5638.6227103561387</v>
      </c>
      <c r="K172" s="3"/>
      <c r="L172" s="16"/>
    </row>
    <row r="173" spans="1:12" x14ac:dyDescent="0.25">
      <c r="A173" s="31">
        <f t="shared" si="9"/>
        <v>120</v>
      </c>
      <c r="B173" s="2" t="s">
        <v>575</v>
      </c>
      <c r="C173" s="55">
        <v>211.06</v>
      </c>
      <c r="D173" s="61">
        <v>870.84</v>
      </c>
      <c r="E173" s="57">
        <v>708</v>
      </c>
      <c r="F173" s="15">
        <f t="shared" si="0"/>
        <v>1.23</v>
      </c>
      <c r="G173" s="16"/>
      <c r="H173" s="15">
        <f t="shared" si="6"/>
        <v>32.728171351299174</v>
      </c>
      <c r="I173" s="15">
        <f t="shared" si="7"/>
        <v>26.608269391300141</v>
      </c>
      <c r="J173" s="15">
        <f t="shared" si="8"/>
        <v>5615.9413377278079</v>
      </c>
      <c r="K173" s="3"/>
      <c r="L173" s="16"/>
    </row>
    <row r="174" spans="1:12" x14ac:dyDescent="0.25">
      <c r="A174" s="31">
        <f t="shared" si="9"/>
        <v>121</v>
      </c>
      <c r="B174" s="2" t="s">
        <v>557</v>
      </c>
      <c r="C174" s="55">
        <v>211.06</v>
      </c>
      <c r="D174" s="61">
        <v>2018.7349999999999</v>
      </c>
      <c r="E174" s="57">
        <v>785.5</v>
      </c>
      <c r="F174" s="15">
        <f t="shared" si="0"/>
        <v>2.57</v>
      </c>
      <c r="G174" s="16"/>
      <c r="H174" s="15">
        <f t="shared" si="6"/>
        <v>72.028806390221405</v>
      </c>
      <c r="I174" s="15">
        <f t="shared" si="7"/>
        <v>28.026772914483036</v>
      </c>
      <c r="J174" s="15">
        <f t="shared" si="8"/>
        <v>5915.3306913307897</v>
      </c>
      <c r="K174" s="3"/>
      <c r="L174" s="16"/>
    </row>
    <row r="175" spans="1:12" x14ac:dyDescent="0.25">
      <c r="A175" s="31">
        <f t="shared" si="9"/>
        <v>122</v>
      </c>
      <c r="B175" s="2" t="s">
        <v>614</v>
      </c>
      <c r="C175" s="55">
        <v>132.74</v>
      </c>
      <c r="D175" s="61">
        <v>435.42</v>
      </c>
      <c r="E175" s="57">
        <v>354</v>
      </c>
      <c r="F175" s="15">
        <f t="shared" si="0"/>
        <v>1.23</v>
      </c>
      <c r="G175" s="16"/>
      <c r="H175" s="15">
        <f t="shared" si="6"/>
        <v>23.142311898338939</v>
      </c>
      <c r="I175" s="15">
        <f t="shared" si="7"/>
        <v>18.814887722226779</v>
      </c>
      <c r="J175" s="15">
        <f t="shared" si="8"/>
        <v>2497.4881962483828</v>
      </c>
      <c r="K175" s="3"/>
      <c r="L175" s="16"/>
    </row>
    <row r="176" spans="1:12" x14ac:dyDescent="0.25">
      <c r="A176" s="31">
        <f t="shared" si="9"/>
        <v>123</v>
      </c>
      <c r="B176" s="2" t="s">
        <v>559</v>
      </c>
      <c r="C176" s="55">
        <v>132.74</v>
      </c>
      <c r="D176" s="61">
        <v>390.79560000000004</v>
      </c>
      <c r="E176" s="57">
        <v>317.72000000000003</v>
      </c>
      <c r="F176" s="15">
        <f t="shared" si="0"/>
        <v>1.23</v>
      </c>
      <c r="G176" s="16"/>
      <c r="H176" s="15">
        <f t="shared" si="6"/>
        <v>21.924383412082541</v>
      </c>
      <c r="I176" s="15">
        <f t="shared" si="7"/>
        <v>17.824701961042717</v>
      </c>
      <c r="J176" s="15">
        <f t="shared" si="8"/>
        <v>2366.0509383088101</v>
      </c>
      <c r="K176" s="3"/>
      <c r="L176" s="16"/>
    </row>
    <row r="177" spans="1:12" x14ac:dyDescent="0.25">
      <c r="A177" s="31">
        <f t="shared" si="9"/>
        <v>124</v>
      </c>
      <c r="B177" s="2" t="s">
        <v>560</v>
      </c>
      <c r="C177" s="55">
        <v>132.74</v>
      </c>
      <c r="D177" s="61">
        <v>44750.142900000006</v>
      </c>
      <c r="E177" s="57">
        <v>36382.230000000003</v>
      </c>
      <c r="F177" s="15">
        <f t="shared" si="0"/>
        <v>1.23</v>
      </c>
      <c r="G177" s="16"/>
      <c r="H177" s="15">
        <f t="shared" si="6"/>
        <v>234.61175538962237</v>
      </c>
      <c r="I177" s="15">
        <f t="shared" si="7"/>
        <v>190.74126454440844</v>
      </c>
      <c r="J177" s="15">
        <f t="shared" si="8"/>
        <v>25318.995455624779</v>
      </c>
      <c r="K177" s="3"/>
      <c r="L177" s="16"/>
    </row>
    <row r="178" spans="1:12" x14ac:dyDescent="0.25">
      <c r="A178" s="31">
        <f t="shared" si="9"/>
        <v>125</v>
      </c>
      <c r="B178" s="2" t="s">
        <v>599</v>
      </c>
      <c r="C178" s="55">
        <v>266.14</v>
      </c>
      <c r="D178" s="61">
        <v>82</v>
      </c>
      <c r="E178" s="57">
        <v>40</v>
      </c>
      <c r="F178" s="15">
        <f t="shared" si="0"/>
        <v>2.0499999999999998</v>
      </c>
      <c r="G178" s="16"/>
      <c r="H178" s="15">
        <f t="shared" si="6"/>
        <v>12.965338406690355</v>
      </c>
      <c r="I178" s="15">
        <f t="shared" si="7"/>
        <v>6.324555320336759</v>
      </c>
      <c r="J178" s="15">
        <f t="shared" si="8"/>
        <v>1683.217152954425</v>
      </c>
      <c r="K178" s="3"/>
      <c r="L178" s="16"/>
    </row>
    <row r="179" spans="1:12" x14ac:dyDescent="0.25">
      <c r="A179" s="31">
        <f t="shared" si="9"/>
        <v>126</v>
      </c>
      <c r="B179" s="2" t="s">
        <v>563</v>
      </c>
      <c r="C179" s="55">
        <v>672</v>
      </c>
      <c r="D179" s="61">
        <v>1145.1199999999999</v>
      </c>
      <c r="E179" s="57">
        <v>272</v>
      </c>
      <c r="F179" s="15">
        <f t="shared" si="0"/>
        <v>4.21</v>
      </c>
      <c r="G179" s="16"/>
      <c r="H179" s="15">
        <f t="shared" si="6"/>
        <v>69.433098735401401</v>
      </c>
      <c r="I179" s="15">
        <f t="shared" si="7"/>
        <v>16.492422502470642</v>
      </c>
      <c r="J179" s="15">
        <f t="shared" si="8"/>
        <v>11082.907921660271</v>
      </c>
      <c r="K179" s="3"/>
      <c r="L179" s="16"/>
    </row>
    <row r="180" spans="1:12" x14ac:dyDescent="0.25">
      <c r="A180" s="31">
        <f t="shared" si="9"/>
        <v>127</v>
      </c>
      <c r="B180" s="2" t="s">
        <v>615</v>
      </c>
      <c r="C180" s="55">
        <v>83.48</v>
      </c>
      <c r="D180" s="61">
        <v>1182.2759999999998</v>
      </c>
      <c r="E180" s="57">
        <v>1094.6999999999998</v>
      </c>
      <c r="F180" s="15">
        <f t="shared" si="0"/>
        <v>1.08</v>
      </c>
      <c r="G180" s="16"/>
      <c r="H180" s="15">
        <f t="shared" si="6"/>
        <v>35.733150994559665</v>
      </c>
      <c r="I180" s="15">
        <f t="shared" si="7"/>
        <v>33.086250920888574</v>
      </c>
      <c r="J180" s="15">
        <f t="shared" si="8"/>
        <v>2762.0402268757784</v>
      </c>
      <c r="K180" s="3"/>
      <c r="L180" s="16"/>
    </row>
    <row r="181" spans="1:12" x14ac:dyDescent="0.25">
      <c r="A181" s="31">
        <f t="shared" si="9"/>
        <v>128</v>
      </c>
      <c r="B181" s="2" t="s">
        <v>564</v>
      </c>
      <c r="C181" s="55">
        <v>83.48</v>
      </c>
      <c r="D181" s="61">
        <v>213.84</v>
      </c>
      <c r="E181" s="57">
        <v>198</v>
      </c>
      <c r="F181" s="15">
        <f t="shared" si="0"/>
        <v>1.08</v>
      </c>
      <c r="G181" s="16"/>
      <c r="H181" s="15">
        <f t="shared" si="6"/>
        <v>15.196947061827913</v>
      </c>
      <c r="I181" s="15">
        <f t="shared" si="7"/>
        <v>14.071247279470288</v>
      </c>
      <c r="J181" s="15">
        <f t="shared" si="8"/>
        <v>1174.6677228901797</v>
      </c>
      <c r="K181" s="3"/>
      <c r="L181" s="16"/>
    </row>
    <row r="182" spans="1:12" x14ac:dyDescent="0.25">
      <c r="A182" s="31">
        <f t="shared" si="9"/>
        <v>129</v>
      </c>
      <c r="B182" s="2" t="s">
        <v>565</v>
      </c>
      <c r="C182" s="55">
        <v>83.48</v>
      </c>
      <c r="D182" s="61">
        <v>4345618.7771999435</v>
      </c>
      <c r="E182" s="57">
        <v>4023721.0899999477</v>
      </c>
      <c r="F182" s="15">
        <f t="shared" si="0"/>
        <v>1.08</v>
      </c>
      <c r="G182" s="16"/>
      <c r="H182" s="15">
        <f t="shared" si="6"/>
        <v>2166.3952269555848</v>
      </c>
      <c r="I182" s="15">
        <f t="shared" si="7"/>
        <v>2005.9215064403561</v>
      </c>
      <c r="J182" s="15">
        <f t="shared" si="8"/>
        <v>167454.32735764093</v>
      </c>
      <c r="K182" s="3"/>
      <c r="L182" s="16"/>
    </row>
    <row r="183" spans="1:12" x14ac:dyDescent="0.25">
      <c r="A183" s="31">
        <f t="shared" si="9"/>
        <v>130</v>
      </c>
      <c r="B183" s="2" t="s">
        <v>567</v>
      </c>
      <c r="C183" s="55">
        <v>83.48</v>
      </c>
      <c r="D183" s="61">
        <v>6072.7535999999991</v>
      </c>
      <c r="E183" s="57">
        <v>5622.9199999999992</v>
      </c>
      <c r="F183" s="15">
        <f t="shared" si="0"/>
        <v>1.08</v>
      </c>
      <c r="G183" s="16"/>
      <c r="H183" s="15">
        <f t="shared" si="6"/>
        <v>80.985022615295975</v>
      </c>
      <c r="I183" s="15">
        <f t="shared" si="7"/>
        <v>74.986132051199974</v>
      </c>
      <c r="J183" s="15">
        <f t="shared" si="8"/>
        <v>6259.8423036341737</v>
      </c>
      <c r="K183" s="3"/>
      <c r="L183" s="16"/>
    </row>
    <row r="184" spans="1:12" x14ac:dyDescent="0.25">
      <c r="A184" s="31">
        <f t="shared" si="9"/>
        <v>131</v>
      </c>
      <c r="B184" s="2" t="s">
        <v>584</v>
      </c>
      <c r="C184" s="55">
        <v>423.18</v>
      </c>
      <c r="D184" s="61">
        <v>45865.255599999997</v>
      </c>
      <c r="E184" s="57">
        <v>10894.359999999999</v>
      </c>
      <c r="F184" s="15">
        <f t="shared" si="0"/>
        <v>4.21</v>
      </c>
      <c r="G184" s="16"/>
      <c r="H184" s="15">
        <f t="shared" si="6"/>
        <v>439.42317425916445</v>
      </c>
      <c r="I184" s="15">
        <f t="shared" si="7"/>
        <v>104.37605089291317</v>
      </c>
      <c r="J184" s="15">
        <f t="shared" si="8"/>
        <v>44169.857216862998</v>
      </c>
      <c r="K184" s="3"/>
      <c r="L184" s="16"/>
    </row>
    <row r="185" spans="1:12" x14ac:dyDescent="0.25">
      <c r="A185" s="31">
        <f t="shared" si="9"/>
        <v>132</v>
      </c>
      <c r="B185" s="2" t="s">
        <v>589</v>
      </c>
      <c r="C185" s="55">
        <v>52.5</v>
      </c>
      <c r="D185" s="61">
        <v>2362.8735999999999</v>
      </c>
      <c r="E185" s="57">
        <v>2036.96</v>
      </c>
      <c r="F185" s="15">
        <f t="shared" si="0"/>
        <v>1.1599999999999999</v>
      </c>
      <c r="G185" s="16"/>
      <c r="H185" s="15">
        <f t="shared" si="6"/>
        <v>52.35392417001804</v>
      </c>
      <c r="I185" s="15">
        <f t="shared" si="7"/>
        <v>45.132693250015556</v>
      </c>
      <c r="J185" s="15">
        <f t="shared" si="8"/>
        <v>2369.4663956258169</v>
      </c>
      <c r="K185" s="3"/>
      <c r="L185" s="16"/>
    </row>
    <row r="186" spans="1:12" x14ac:dyDescent="0.25">
      <c r="A186" s="31">
        <f t="shared" si="9"/>
        <v>133</v>
      </c>
      <c r="B186" s="2" t="s">
        <v>570</v>
      </c>
      <c r="C186" s="55">
        <v>52.5</v>
      </c>
      <c r="D186" s="61">
        <v>1339.7767999999999</v>
      </c>
      <c r="E186" s="57">
        <v>1154.98</v>
      </c>
      <c r="F186" s="15">
        <f t="shared" si="0"/>
        <v>1.1599999999999999</v>
      </c>
      <c r="G186" s="16"/>
      <c r="H186" s="15">
        <f t="shared" si="6"/>
        <v>39.422596160070434</v>
      </c>
      <c r="I186" s="15">
        <f t="shared" si="7"/>
        <v>33.984996689715892</v>
      </c>
      <c r="J186" s="15">
        <f t="shared" si="8"/>
        <v>1784.2123262100843</v>
      </c>
      <c r="K186" s="3"/>
      <c r="L186" s="16"/>
    </row>
    <row r="187" spans="1:12" x14ac:dyDescent="0.25">
      <c r="A187" s="31">
        <f t="shared" si="9"/>
        <v>134</v>
      </c>
      <c r="B187" s="2" t="s">
        <v>571</v>
      </c>
      <c r="C187" s="55">
        <v>52.5</v>
      </c>
      <c r="D187" s="61">
        <v>1205.2051999999999</v>
      </c>
      <c r="E187" s="57">
        <v>1038.97</v>
      </c>
      <c r="F187" s="15">
        <f t="shared" si="0"/>
        <v>1.1599999999999999</v>
      </c>
      <c r="G187" s="16"/>
      <c r="H187" s="15">
        <f t="shared" si="6"/>
        <v>37.39034677560506</v>
      </c>
      <c r="I187" s="15">
        <f t="shared" si="7"/>
        <v>32.233057565176779</v>
      </c>
      <c r="J187" s="15">
        <f t="shared" si="8"/>
        <v>1692.235522171781</v>
      </c>
      <c r="K187" s="3"/>
      <c r="L187" s="16"/>
    </row>
    <row r="188" spans="1:12" x14ac:dyDescent="0.25">
      <c r="A188" s="31">
        <f t="shared" si="9"/>
        <v>135</v>
      </c>
      <c r="B188" s="2" t="s">
        <v>591</v>
      </c>
      <c r="C188" s="55">
        <v>52.5</v>
      </c>
      <c r="D188" s="61">
        <v>348</v>
      </c>
      <c r="E188" s="57">
        <v>300</v>
      </c>
      <c r="F188" s="15">
        <f t="shared" si="0"/>
        <v>1.1599999999999999</v>
      </c>
      <c r="G188" s="16"/>
      <c r="H188" s="15">
        <f t="shared" ref="H188:H235" si="10">F188*E188^0.5</f>
        <v>20.091789367798977</v>
      </c>
      <c r="I188" s="15">
        <f t="shared" ref="I188:I235" si="11">E188^0.5</f>
        <v>17.320508075688775</v>
      </c>
      <c r="J188" s="15">
        <f t="shared" ref="J188:J235" si="12">C188*E188^0.5</f>
        <v>909.32667397366072</v>
      </c>
      <c r="K188" s="3"/>
      <c r="L188" s="16"/>
    </row>
    <row r="189" spans="1:12" x14ac:dyDescent="0.25">
      <c r="A189" s="31">
        <f t="shared" si="9"/>
        <v>136</v>
      </c>
      <c r="B189" s="2" t="s">
        <v>575</v>
      </c>
      <c r="C189" s="55">
        <v>422.12</v>
      </c>
      <c r="D189" s="61">
        <v>403.2</v>
      </c>
      <c r="E189" s="57">
        <v>140</v>
      </c>
      <c r="F189" s="15">
        <f t="shared" si="0"/>
        <v>2.88</v>
      </c>
      <c r="G189" s="16"/>
      <c r="H189" s="15">
        <f t="shared" si="10"/>
        <v>34.076619550653788</v>
      </c>
      <c r="I189" s="15">
        <f t="shared" si="11"/>
        <v>11.832159566199232</v>
      </c>
      <c r="J189" s="15">
        <f t="shared" si="12"/>
        <v>4994.5911960840203</v>
      </c>
      <c r="K189" s="3"/>
      <c r="L189" s="16"/>
    </row>
    <row r="190" spans="1:12" x14ac:dyDescent="0.25">
      <c r="A190" s="31">
        <f t="shared" si="9"/>
        <v>137</v>
      </c>
      <c r="B190" s="2" t="s">
        <v>557</v>
      </c>
      <c r="C190" s="55">
        <v>422.12</v>
      </c>
      <c r="D190" s="61">
        <v>52743.283199999976</v>
      </c>
      <c r="E190" s="57">
        <v>18313.639999999992</v>
      </c>
      <c r="F190" s="15">
        <f t="shared" si="0"/>
        <v>2.88</v>
      </c>
      <c r="G190" s="16"/>
      <c r="H190" s="15">
        <f t="shared" si="10"/>
        <v>389.74434648369174</v>
      </c>
      <c r="I190" s="15">
        <f t="shared" si="11"/>
        <v>135.32789808461519</v>
      </c>
      <c r="J190" s="15">
        <f t="shared" si="12"/>
        <v>57124.612339477761</v>
      </c>
      <c r="K190" s="3"/>
      <c r="L190" s="16"/>
    </row>
    <row r="191" spans="1:12" x14ac:dyDescent="0.25">
      <c r="A191" s="31">
        <f t="shared" si="9"/>
        <v>138</v>
      </c>
      <c r="B191" s="2" t="s">
        <v>560</v>
      </c>
      <c r="C191" s="55">
        <v>265.48</v>
      </c>
      <c r="D191" s="61">
        <v>172750.45440000008</v>
      </c>
      <c r="E191" s="57">
        <v>95442.240000000034</v>
      </c>
      <c r="F191" s="15">
        <f t="shared" si="0"/>
        <v>1.81</v>
      </c>
      <c r="G191" s="16"/>
      <c r="H191" s="15">
        <f t="shared" si="10"/>
        <v>559.17646808856341</v>
      </c>
      <c r="I191" s="15">
        <f t="shared" si="11"/>
        <v>308.93727518705157</v>
      </c>
      <c r="J191" s="15">
        <f t="shared" si="12"/>
        <v>82016.667816658461</v>
      </c>
      <c r="K191" s="3"/>
      <c r="L191" s="16"/>
    </row>
    <row r="192" spans="1:12" x14ac:dyDescent="0.25">
      <c r="A192" s="31">
        <f t="shared" si="9"/>
        <v>139</v>
      </c>
      <c r="B192" s="2" t="s">
        <v>599</v>
      </c>
      <c r="C192" s="55">
        <v>532.28</v>
      </c>
      <c r="D192" s="61">
        <v>349388.62830000033</v>
      </c>
      <c r="E192" s="57">
        <v>104921.5100000001</v>
      </c>
      <c r="F192" s="15">
        <f t="shared" si="0"/>
        <v>3.33</v>
      </c>
      <c r="G192" s="16"/>
      <c r="H192" s="15">
        <f t="shared" si="10"/>
        <v>1078.6399455976964</v>
      </c>
      <c r="I192" s="15">
        <f t="shared" si="11"/>
        <v>323.91589957888777</v>
      </c>
      <c r="J192" s="15">
        <f t="shared" si="12"/>
        <v>172413.95502785037</v>
      </c>
      <c r="K192" s="3"/>
      <c r="L192" s="16"/>
    </row>
    <row r="193" spans="1:12" x14ac:dyDescent="0.25">
      <c r="A193" s="31">
        <f t="shared" si="9"/>
        <v>140</v>
      </c>
      <c r="B193" s="2" t="s">
        <v>581</v>
      </c>
      <c r="C193" s="55">
        <v>671.2</v>
      </c>
      <c r="D193" s="61">
        <v>1392.84</v>
      </c>
      <c r="E193" s="57">
        <v>292</v>
      </c>
      <c r="F193" s="15">
        <f t="shared" si="0"/>
        <v>4.7699999999999996</v>
      </c>
      <c r="G193" s="16"/>
      <c r="H193" s="15">
        <f t="shared" si="10"/>
        <v>81.50979573032923</v>
      </c>
      <c r="I193" s="15">
        <f t="shared" si="11"/>
        <v>17.088007490635061</v>
      </c>
      <c r="J193" s="15">
        <f t="shared" si="12"/>
        <v>11469.470627714254</v>
      </c>
      <c r="K193" s="3"/>
      <c r="L193" s="16"/>
    </row>
    <row r="194" spans="1:12" x14ac:dyDescent="0.25">
      <c r="A194" s="31">
        <f t="shared" si="9"/>
        <v>141</v>
      </c>
      <c r="B194" s="2" t="s">
        <v>563</v>
      </c>
      <c r="C194" s="55">
        <v>1344</v>
      </c>
      <c r="D194" s="61">
        <v>514427.44719999965</v>
      </c>
      <c r="E194" s="57">
        <v>47151.919999999969</v>
      </c>
      <c r="F194" s="15">
        <f t="shared" si="0"/>
        <v>10.91</v>
      </c>
      <c r="G194" s="16"/>
      <c r="H194" s="15">
        <f t="shared" si="10"/>
        <v>2369.0511706064935</v>
      </c>
      <c r="I194" s="15">
        <f t="shared" si="11"/>
        <v>217.14492856154843</v>
      </c>
      <c r="J194" s="15">
        <f t="shared" si="12"/>
        <v>291842.78398672107</v>
      </c>
      <c r="K194" s="3"/>
      <c r="L194" s="16"/>
    </row>
    <row r="195" spans="1:12" x14ac:dyDescent="0.25">
      <c r="A195" s="31">
        <f t="shared" si="9"/>
        <v>142</v>
      </c>
      <c r="B195" s="2" t="s">
        <v>604</v>
      </c>
      <c r="C195" s="55">
        <v>1400</v>
      </c>
      <c r="D195" s="61">
        <v>2401.6704</v>
      </c>
      <c r="E195" s="57">
        <v>349.08</v>
      </c>
      <c r="F195" s="15">
        <f t="shared" si="0"/>
        <v>6.88</v>
      </c>
      <c r="G195" s="16"/>
      <c r="H195" s="15">
        <f t="shared" si="10"/>
        <v>128.54373711698287</v>
      </c>
      <c r="I195" s="15">
        <f t="shared" si="11"/>
        <v>18.683682720491696</v>
      </c>
      <c r="J195" s="15">
        <f t="shared" si="12"/>
        <v>26157.155808688374</v>
      </c>
      <c r="K195" s="3"/>
      <c r="L195" s="16"/>
    </row>
    <row r="196" spans="1:12" x14ac:dyDescent="0.25">
      <c r="A196" s="31">
        <f t="shared" si="9"/>
        <v>143</v>
      </c>
      <c r="B196" s="2" t="s">
        <v>565</v>
      </c>
      <c r="C196" s="55">
        <v>166.96</v>
      </c>
      <c r="D196" s="61">
        <v>3900.96</v>
      </c>
      <c r="E196" s="57">
        <v>3096</v>
      </c>
      <c r="F196" s="15">
        <f t="shared" si="0"/>
        <v>1.26</v>
      </c>
      <c r="G196" s="16"/>
      <c r="H196" s="15">
        <f t="shared" si="10"/>
        <v>70.108555825947519</v>
      </c>
      <c r="I196" s="15">
        <f t="shared" si="11"/>
        <v>55.641710972974224</v>
      </c>
      <c r="J196" s="15">
        <f t="shared" si="12"/>
        <v>9289.9400640477761</v>
      </c>
      <c r="K196" s="3"/>
      <c r="L196" s="16"/>
    </row>
    <row r="197" spans="1:12" x14ac:dyDescent="0.25">
      <c r="A197" s="31">
        <f t="shared" si="9"/>
        <v>144</v>
      </c>
      <c r="B197" s="2" t="s">
        <v>569</v>
      </c>
      <c r="C197" s="55">
        <v>846.36</v>
      </c>
      <c r="D197" s="61">
        <v>4083.1199999999994</v>
      </c>
      <c r="E197" s="57">
        <v>856</v>
      </c>
      <c r="F197" s="15">
        <f t="shared" si="0"/>
        <v>4.7699999999999996</v>
      </c>
      <c r="G197" s="16"/>
      <c r="H197" s="15">
        <f t="shared" si="10"/>
        <v>139.55816851764715</v>
      </c>
      <c r="I197" s="15">
        <f t="shared" si="11"/>
        <v>29.257477676655586</v>
      </c>
      <c r="J197" s="15">
        <f t="shared" si="12"/>
        <v>24762.358806414224</v>
      </c>
      <c r="K197" s="3"/>
      <c r="L197" s="16"/>
    </row>
    <row r="198" spans="1:12" x14ac:dyDescent="0.25">
      <c r="A198" s="31">
        <f t="shared" si="9"/>
        <v>145</v>
      </c>
      <c r="B198" s="2" t="s">
        <v>584</v>
      </c>
      <c r="C198" s="55">
        <v>846.36</v>
      </c>
      <c r="D198" s="61">
        <v>1005688.2446999997</v>
      </c>
      <c r="E198" s="57">
        <v>210836.10999999996</v>
      </c>
      <c r="F198" s="15">
        <f t="shared" si="0"/>
        <v>4.7699999999999996</v>
      </c>
      <c r="G198" s="16"/>
      <c r="H198" s="15">
        <f t="shared" si="10"/>
        <v>2190.2358154360909</v>
      </c>
      <c r="I198" s="15">
        <f t="shared" si="11"/>
        <v>459.16893405368785</v>
      </c>
      <c r="J198" s="15">
        <f t="shared" si="12"/>
        <v>388622.21902567928</v>
      </c>
      <c r="K198" s="3"/>
      <c r="L198" s="16"/>
    </row>
    <row r="199" spans="1:12" x14ac:dyDescent="0.25">
      <c r="A199" s="31">
        <f t="shared" si="9"/>
        <v>146</v>
      </c>
      <c r="B199" s="2" t="s">
        <v>588</v>
      </c>
      <c r="C199" s="55">
        <v>2224</v>
      </c>
      <c r="D199" s="61">
        <v>87553.910400000008</v>
      </c>
      <c r="E199" s="57">
        <v>10835.880000000001</v>
      </c>
      <c r="F199" s="15">
        <f t="shared" si="0"/>
        <v>8.08</v>
      </c>
      <c r="G199" s="16"/>
      <c r="H199" s="15">
        <f t="shared" si="10"/>
        <v>841.09190700660054</v>
      </c>
      <c r="I199" s="15">
        <f t="shared" si="11"/>
        <v>104.09553304537135</v>
      </c>
      <c r="J199" s="15">
        <f t="shared" si="12"/>
        <v>231508.4654929059</v>
      </c>
      <c r="K199" s="3"/>
      <c r="L199" s="16"/>
    </row>
    <row r="200" spans="1:12" x14ac:dyDescent="0.25">
      <c r="A200" s="31">
        <f t="shared" si="9"/>
        <v>147</v>
      </c>
      <c r="B200" s="2" t="s">
        <v>606</v>
      </c>
      <c r="C200" s="55">
        <v>3000</v>
      </c>
      <c r="D200" s="61">
        <v>1139.28</v>
      </c>
      <c r="E200" s="57">
        <v>141</v>
      </c>
      <c r="F200" s="15">
        <f t="shared" si="0"/>
        <v>8.08</v>
      </c>
      <c r="G200" s="16"/>
      <c r="H200" s="15">
        <f t="shared" si="10"/>
        <v>95.944684063266365</v>
      </c>
      <c r="I200" s="15">
        <f t="shared" si="11"/>
        <v>11.874342087037917</v>
      </c>
      <c r="J200" s="15">
        <f t="shared" si="12"/>
        <v>35623.026261113751</v>
      </c>
      <c r="K200" s="3"/>
      <c r="L200" s="16"/>
    </row>
    <row r="201" spans="1:12" x14ac:dyDescent="0.25">
      <c r="A201" s="31">
        <f t="shared" si="9"/>
        <v>148</v>
      </c>
      <c r="B201" s="2" t="s">
        <v>611</v>
      </c>
      <c r="C201" s="55">
        <v>251.07</v>
      </c>
      <c r="D201" s="61">
        <v>24993.506999999998</v>
      </c>
      <c r="E201" s="57">
        <v>9725.1</v>
      </c>
      <c r="F201" s="15">
        <f t="shared" si="0"/>
        <v>2.57</v>
      </c>
      <c r="G201" s="16"/>
      <c r="H201" s="15">
        <f t="shared" si="10"/>
        <v>253.44291860298642</v>
      </c>
      <c r="I201" s="15">
        <f t="shared" si="11"/>
        <v>98.615921635403282</v>
      </c>
      <c r="J201" s="15">
        <f t="shared" si="12"/>
        <v>24759.4994450007</v>
      </c>
      <c r="K201" s="3"/>
      <c r="L201" s="16"/>
    </row>
    <row r="202" spans="1:12" x14ac:dyDescent="0.25">
      <c r="A202" s="31">
        <f t="shared" ref="A202:A255" si="13">A201+1</f>
        <v>149</v>
      </c>
      <c r="B202" s="2" t="s">
        <v>575</v>
      </c>
      <c r="C202" s="55">
        <v>251.07</v>
      </c>
      <c r="D202" s="61">
        <v>2636.8199999999997</v>
      </c>
      <c r="E202" s="57">
        <v>1026</v>
      </c>
      <c r="F202" s="15">
        <f t="shared" si="0"/>
        <v>2.57</v>
      </c>
      <c r="G202" s="16"/>
      <c r="H202" s="15">
        <f t="shared" si="10"/>
        <v>82.320273323161402</v>
      </c>
      <c r="I202" s="15">
        <f t="shared" si="11"/>
        <v>32.03123475609393</v>
      </c>
      <c r="J202" s="15">
        <f t="shared" si="12"/>
        <v>8042.0821102125028</v>
      </c>
      <c r="K202" s="3"/>
      <c r="L202" s="16"/>
    </row>
    <row r="203" spans="1:12" x14ac:dyDescent="0.25">
      <c r="A203" s="31">
        <f t="shared" si="13"/>
        <v>150</v>
      </c>
      <c r="B203" s="2" t="s">
        <v>612</v>
      </c>
      <c r="C203" s="55">
        <v>251.07</v>
      </c>
      <c r="D203" s="61">
        <v>4572.03</v>
      </c>
      <c r="E203" s="57">
        <v>1779</v>
      </c>
      <c r="F203" s="15">
        <f t="shared" si="0"/>
        <v>2.57</v>
      </c>
      <c r="G203" s="16"/>
      <c r="H203" s="15">
        <f t="shared" si="10"/>
        <v>108.39795708407054</v>
      </c>
      <c r="I203" s="15">
        <f t="shared" si="11"/>
        <v>42.178193417926281</v>
      </c>
      <c r="J203" s="15">
        <f t="shared" si="12"/>
        <v>10589.679021438751</v>
      </c>
      <c r="K203" s="3"/>
      <c r="L203" s="16"/>
    </row>
    <row r="204" spans="1:12" x14ac:dyDescent="0.25">
      <c r="A204" s="31">
        <f t="shared" si="13"/>
        <v>151</v>
      </c>
      <c r="B204" s="2" t="s">
        <v>596</v>
      </c>
      <c r="C204" s="55">
        <v>316.59000000000003</v>
      </c>
      <c r="D204" s="61">
        <v>663.06</v>
      </c>
      <c r="E204" s="57">
        <v>258</v>
      </c>
      <c r="F204" s="15">
        <f t="shared" si="0"/>
        <v>2.57</v>
      </c>
      <c r="G204" s="16"/>
      <c r="H204" s="15">
        <f t="shared" si="10"/>
        <v>41.280312498817153</v>
      </c>
      <c r="I204" s="15">
        <f t="shared" si="11"/>
        <v>16.06237840420901</v>
      </c>
      <c r="J204" s="15">
        <f t="shared" si="12"/>
        <v>5085.1883789885314</v>
      </c>
      <c r="K204" s="3"/>
      <c r="L204" s="16"/>
    </row>
    <row r="205" spans="1:12" x14ac:dyDescent="0.25">
      <c r="A205" s="31">
        <f t="shared" si="13"/>
        <v>152</v>
      </c>
      <c r="B205" s="2" t="s">
        <v>556</v>
      </c>
      <c r="C205" s="55">
        <v>316.59000000000003</v>
      </c>
      <c r="D205" s="61">
        <v>2663.0596999999998</v>
      </c>
      <c r="E205" s="57">
        <v>1036.21</v>
      </c>
      <c r="F205" s="15">
        <f t="shared" si="0"/>
        <v>2.57</v>
      </c>
      <c r="G205" s="16"/>
      <c r="H205" s="15">
        <f t="shared" si="10"/>
        <v>82.728854875430258</v>
      </c>
      <c r="I205" s="15">
        <f t="shared" si="11"/>
        <v>32.190215904836677</v>
      </c>
      <c r="J205" s="15">
        <f t="shared" si="12"/>
        <v>10191.100453312245</v>
      </c>
      <c r="K205" s="3"/>
      <c r="L205" s="16"/>
    </row>
    <row r="206" spans="1:12" x14ac:dyDescent="0.25">
      <c r="A206" s="31">
        <f t="shared" si="13"/>
        <v>153</v>
      </c>
      <c r="B206" s="2" t="s">
        <v>557</v>
      </c>
      <c r="C206" s="55">
        <v>316.59000000000003</v>
      </c>
      <c r="D206" s="61">
        <v>21877015.672200371</v>
      </c>
      <c r="E206" s="57">
        <v>8512457.4600001443</v>
      </c>
      <c r="F206" s="15">
        <f t="shared" si="0"/>
        <v>2.57</v>
      </c>
      <c r="G206" s="16"/>
      <c r="H206" s="15">
        <f t="shared" si="10"/>
        <v>7498.2618170850064</v>
      </c>
      <c r="I206" s="15">
        <f t="shared" si="11"/>
        <v>2917.6116019786018</v>
      </c>
      <c r="J206" s="15">
        <f t="shared" si="12"/>
        <v>923686.65707040566</v>
      </c>
      <c r="K206" s="3"/>
      <c r="L206" s="16"/>
    </row>
    <row r="207" spans="1:12" x14ac:dyDescent="0.25">
      <c r="A207" s="31">
        <f t="shared" si="13"/>
        <v>154</v>
      </c>
      <c r="B207" s="2" t="s">
        <v>578</v>
      </c>
      <c r="C207" s="55">
        <v>316.59000000000003</v>
      </c>
      <c r="D207" s="61">
        <v>1040.8499999999999</v>
      </c>
      <c r="E207" s="57">
        <v>405</v>
      </c>
      <c r="F207" s="15">
        <f t="shared" si="0"/>
        <v>2.57</v>
      </c>
      <c r="G207" s="16"/>
      <c r="H207" s="15">
        <f t="shared" si="10"/>
        <v>51.720252319570136</v>
      </c>
      <c r="I207" s="15">
        <f t="shared" si="11"/>
        <v>20.124611797498108</v>
      </c>
      <c r="J207" s="15">
        <f t="shared" si="12"/>
        <v>6371.2508489699267</v>
      </c>
      <c r="K207" s="3"/>
      <c r="L207" s="16"/>
    </row>
    <row r="208" spans="1:12" x14ac:dyDescent="0.25">
      <c r="A208" s="31">
        <f t="shared" si="13"/>
        <v>155</v>
      </c>
      <c r="B208" s="2" t="s">
        <v>614</v>
      </c>
      <c r="C208" s="55">
        <v>199.11</v>
      </c>
      <c r="D208" s="61">
        <v>860.25</v>
      </c>
      <c r="E208" s="57">
        <v>555</v>
      </c>
      <c r="F208" s="15">
        <f t="shared" si="0"/>
        <v>1.55</v>
      </c>
      <c r="G208" s="16"/>
      <c r="H208" s="15">
        <f t="shared" si="10"/>
        <v>36.515578867108218</v>
      </c>
      <c r="I208" s="15">
        <f t="shared" si="11"/>
        <v>23.558437978779494</v>
      </c>
      <c r="J208" s="15">
        <f t="shared" si="12"/>
        <v>4690.7205859547857</v>
      </c>
      <c r="K208" s="3"/>
      <c r="L208" s="16"/>
    </row>
    <row r="209" spans="1:12" x14ac:dyDescent="0.25">
      <c r="A209" s="31">
        <f t="shared" si="13"/>
        <v>156</v>
      </c>
      <c r="B209" s="2" t="s">
        <v>559</v>
      </c>
      <c r="C209" s="55">
        <v>199.11</v>
      </c>
      <c r="D209" s="61">
        <v>649.80650000000003</v>
      </c>
      <c r="E209" s="57">
        <v>419.23</v>
      </c>
      <c r="F209" s="15">
        <f t="shared" si="0"/>
        <v>1.55</v>
      </c>
      <c r="G209" s="16"/>
      <c r="H209" s="15">
        <f t="shared" si="10"/>
        <v>31.73641559785856</v>
      </c>
      <c r="I209" s="15">
        <f t="shared" si="11"/>
        <v>20.475106837328102</v>
      </c>
      <c r="J209" s="15">
        <f t="shared" si="12"/>
        <v>4076.7985223803989</v>
      </c>
      <c r="K209" s="3"/>
      <c r="L209" s="16"/>
    </row>
    <row r="210" spans="1:12" x14ac:dyDescent="0.25">
      <c r="A210" s="31">
        <f t="shared" si="13"/>
        <v>157</v>
      </c>
      <c r="B210" s="2" t="s">
        <v>560</v>
      </c>
      <c r="C210" s="55">
        <v>199.11</v>
      </c>
      <c r="D210" s="61">
        <v>14631752.99199995</v>
      </c>
      <c r="E210" s="57">
        <v>9439840.6399999671</v>
      </c>
      <c r="F210" s="15">
        <f t="shared" si="0"/>
        <v>1.55</v>
      </c>
      <c r="G210" s="16"/>
      <c r="H210" s="15">
        <f t="shared" si="10"/>
        <v>4762.2701663807275</v>
      </c>
      <c r="I210" s="15">
        <f t="shared" si="11"/>
        <v>3072.4323654069208</v>
      </c>
      <c r="J210" s="15">
        <f t="shared" si="12"/>
        <v>611752.00827617198</v>
      </c>
      <c r="K210" s="3"/>
      <c r="L210" s="16"/>
    </row>
    <row r="211" spans="1:12" x14ac:dyDescent="0.25">
      <c r="A211" s="31">
        <f t="shared" si="13"/>
        <v>158</v>
      </c>
      <c r="B211" s="2" t="s">
        <v>562</v>
      </c>
      <c r="C211" s="55">
        <v>199.11</v>
      </c>
      <c r="D211" s="61">
        <v>7775.4045000000006</v>
      </c>
      <c r="E211" s="57">
        <v>5016.3900000000003</v>
      </c>
      <c r="F211" s="15">
        <f t="shared" si="0"/>
        <v>1.55</v>
      </c>
      <c r="G211" s="16"/>
      <c r="H211" s="15">
        <f t="shared" si="10"/>
        <v>109.7810410544553</v>
      </c>
      <c r="I211" s="15">
        <f t="shared" si="11"/>
        <v>70.826478099648583</v>
      </c>
      <c r="J211" s="15">
        <f t="shared" si="12"/>
        <v>14102.260054421031</v>
      </c>
      <c r="K211" s="3"/>
      <c r="L211" s="16"/>
    </row>
    <row r="212" spans="1:12" x14ac:dyDescent="0.25">
      <c r="A212" s="31">
        <f t="shared" si="13"/>
        <v>159</v>
      </c>
      <c r="B212" s="2" t="s">
        <v>599</v>
      </c>
      <c r="C212" s="55">
        <v>399.21</v>
      </c>
      <c r="D212" s="61">
        <v>90827.935499999992</v>
      </c>
      <c r="E212" s="57">
        <v>44306.31</v>
      </c>
      <c r="F212" s="15">
        <f t="shared" si="0"/>
        <v>2.0499999999999998</v>
      </c>
      <c r="G212" s="16"/>
      <c r="H212" s="15">
        <f t="shared" si="10"/>
        <v>431.50581430034055</v>
      </c>
      <c r="I212" s="15">
        <f t="shared" si="11"/>
        <v>210.49064112211735</v>
      </c>
      <c r="J212" s="15">
        <f t="shared" si="12"/>
        <v>84029.968842360468</v>
      </c>
      <c r="K212" s="3"/>
      <c r="L212" s="16"/>
    </row>
    <row r="213" spans="1:12" x14ac:dyDescent="0.25">
      <c r="A213" s="31">
        <f t="shared" si="13"/>
        <v>160</v>
      </c>
      <c r="B213" s="2" t="s">
        <v>616</v>
      </c>
      <c r="C213" s="55">
        <v>199.11</v>
      </c>
      <c r="D213" s="61">
        <v>478.95</v>
      </c>
      <c r="E213" s="57">
        <v>309</v>
      </c>
      <c r="F213" s="15">
        <f t="shared" si="0"/>
        <v>1.55</v>
      </c>
      <c r="G213" s="16"/>
      <c r="H213" s="15">
        <f t="shared" si="10"/>
        <v>27.246513538432769</v>
      </c>
      <c r="I213" s="15">
        <f t="shared" si="11"/>
        <v>17.578395831246947</v>
      </c>
      <c r="J213" s="15">
        <f t="shared" si="12"/>
        <v>3500.03439395958</v>
      </c>
      <c r="K213" s="3"/>
      <c r="L213" s="16"/>
    </row>
    <row r="214" spans="1:12" x14ac:dyDescent="0.25">
      <c r="A214" s="31">
        <f t="shared" si="13"/>
        <v>161</v>
      </c>
      <c r="B214" s="2" t="s">
        <v>581</v>
      </c>
      <c r="C214" s="55">
        <v>503.40000000000003</v>
      </c>
      <c r="D214" s="61">
        <v>39544.53</v>
      </c>
      <c r="E214" s="57">
        <v>9393</v>
      </c>
      <c r="F214" s="15">
        <f t="shared" si="0"/>
        <v>4.21</v>
      </c>
      <c r="G214" s="16"/>
      <c r="H214" s="15">
        <f t="shared" si="10"/>
        <v>408.02263576914453</v>
      </c>
      <c r="I214" s="15">
        <f t="shared" si="11"/>
        <v>96.917490681507019</v>
      </c>
      <c r="J214" s="15">
        <f t="shared" si="12"/>
        <v>48788.264809070635</v>
      </c>
      <c r="K214" s="3"/>
      <c r="L214" s="16"/>
    </row>
    <row r="215" spans="1:12" x14ac:dyDescent="0.25">
      <c r="A215" s="31">
        <f t="shared" si="13"/>
        <v>162</v>
      </c>
      <c r="B215" s="2" t="s">
        <v>563</v>
      </c>
      <c r="C215" s="55">
        <v>1008</v>
      </c>
      <c r="D215" s="61">
        <v>8321.7806999999993</v>
      </c>
      <c r="E215" s="57">
        <v>1976.67</v>
      </c>
      <c r="F215" s="15">
        <f t="shared" si="0"/>
        <v>4.2099999999999991</v>
      </c>
      <c r="G215" s="16"/>
      <c r="H215" s="15">
        <f t="shared" si="10"/>
        <v>187.1755773251414</v>
      </c>
      <c r="I215" s="15">
        <f t="shared" si="11"/>
        <v>44.459757084356639</v>
      </c>
      <c r="J215" s="15">
        <f t="shared" si="12"/>
        <v>44815.435141031492</v>
      </c>
      <c r="K215" s="3"/>
      <c r="L215" s="16"/>
    </row>
    <row r="216" spans="1:12" x14ac:dyDescent="0.25">
      <c r="A216" s="31">
        <f t="shared" si="13"/>
        <v>163</v>
      </c>
      <c r="B216" s="2" t="s">
        <v>604</v>
      </c>
      <c r="C216" s="55">
        <v>1050</v>
      </c>
      <c r="D216" s="61">
        <v>5407.68</v>
      </c>
      <c r="E216" s="57">
        <v>786</v>
      </c>
      <c r="F216" s="15">
        <f t="shared" si="0"/>
        <v>6.8800000000000008</v>
      </c>
      <c r="G216" s="16"/>
      <c r="H216" s="15">
        <f t="shared" si="10"/>
        <v>192.88555777973636</v>
      </c>
      <c r="I216" s="15">
        <f t="shared" si="11"/>
        <v>28.035691537752374</v>
      </c>
      <c r="J216" s="15">
        <f t="shared" si="12"/>
        <v>29437.476114639994</v>
      </c>
      <c r="K216" s="3"/>
      <c r="L216" s="16"/>
    </row>
    <row r="217" spans="1:12" x14ac:dyDescent="0.25">
      <c r="A217" s="31">
        <f t="shared" si="13"/>
        <v>164</v>
      </c>
      <c r="B217" s="2" t="s">
        <v>565</v>
      </c>
      <c r="C217" s="55">
        <v>125.22</v>
      </c>
      <c r="D217" s="61">
        <v>1150332.0570000007</v>
      </c>
      <c r="E217" s="57">
        <v>912961.95000000054</v>
      </c>
      <c r="F217" s="15">
        <f t="shared" si="0"/>
        <v>1.26</v>
      </c>
      <c r="G217" s="16"/>
      <c r="H217" s="15">
        <f t="shared" si="10"/>
        <v>1203.9179340054707</v>
      </c>
      <c r="I217" s="15">
        <f t="shared" si="11"/>
        <v>955.49042381386562</v>
      </c>
      <c r="J217" s="15">
        <f t="shared" si="12"/>
        <v>119646.51086997225</v>
      </c>
      <c r="K217" s="3"/>
      <c r="L217" s="16"/>
    </row>
    <row r="218" spans="1:12" x14ac:dyDescent="0.25">
      <c r="A218" s="31">
        <f t="shared" si="13"/>
        <v>165</v>
      </c>
      <c r="B218" s="2" t="s">
        <v>567</v>
      </c>
      <c r="C218" s="55">
        <v>125.22</v>
      </c>
      <c r="D218" s="61">
        <v>15759.752399999996</v>
      </c>
      <c r="E218" s="57">
        <v>12507.739999999996</v>
      </c>
      <c r="F218" s="15">
        <f t="shared" si="0"/>
        <v>1.26</v>
      </c>
      <c r="G218" s="16"/>
      <c r="H218" s="15">
        <f t="shared" si="10"/>
        <v>140.91588989180741</v>
      </c>
      <c r="I218" s="15">
        <f t="shared" si="11"/>
        <v>111.83800785064081</v>
      </c>
      <c r="J218" s="15">
        <f t="shared" si="12"/>
        <v>14004.355343057241</v>
      </c>
      <c r="K218" s="3"/>
      <c r="L218" s="16"/>
    </row>
    <row r="219" spans="1:12" x14ac:dyDescent="0.25">
      <c r="A219" s="31">
        <f t="shared" si="13"/>
        <v>166</v>
      </c>
      <c r="B219" s="2" t="s">
        <v>584</v>
      </c>
      <c r="C219" s="55">
        <v>634.77</v>
      </c>
      <c r="D219" s="61">
        <v>3628507.0114999935</v>
      </c>
      <c r="E219" s="57">
        <v>861878.14999999851</v>
      </c>
      <c r="F219" s="15">
        <f t="shared" si="0"/>
        <v>4.21</v>
      </c>
      <c r="G219" s="16"/>
      <c r="H219" s="15">
        <f t="shared" si="10"/>
        <v>3908.4542364488511</v>
      </c>
      <c r="I219" s="15">
        <f t="shared" si="11"/>
        <v>928.3739278975894</v>
      </c>
      <c r="J219" s="15">
        <f t="shared" si="12"/>
        <v>589303.91821155278</v>
      </c>
      <c r="K219" s="3"/>
      <c r="L219" s="16"/>
    </row>
    <row r="220" spans="1:12" x14ac:dyDescent="0.25">
      <c r="A220" s="31">
        <f t="shared" si="13"/>
        <v>167</v>
      </c>
      <c r="B220" s="2" t="s">
        <v>586</v>
      </c>
      <c r="C220" s="55">
        <v>634.77</v>
      </c>
      <c r="D220" s="61">
        <v>1831.35</v>
      </c>
      <c r="E220" s="57">
        <v>435</v>
      </c>
      <c r="F220" s="15">
        <f t="shared" si="0"/>
        <v>4.21</v>
      </c>
      <c r="G220" s="16"/>
      <c r="H220" s="15">
        <f t="shared" si="10"/>
        <v>87.806511717525822</v>
      </c>
      <c r="I220" s="15">
        <f t="shared" si="11"/>
        <v>20.85665361461421</v>
      </c>
      <c r="J220" s="15">
        <f t="shared" si="12"/>
        <v>13239.178014948662</v>
      </c>
      <c r="K220" s="3"/>
      <c r="L220" s="16"/>
    </row>
    <row r="221" spans="1:12" x14ac:dyDescent="0.25">
      <c r="A221" s="31">
        <f t="shared" si="13"/>
        <v>168</v>
      </c>
      <c r="B221" s="2" t="s">
        <v>588</v>
      </c>
      <c r="C221" s="55">
        <v>1668</v>
      </c>
      <c r="D221" s="61">
        <v>102973.32</v>
      </c>
      <c r="E221" s="57">
        <v>372</v>
      </c>
      <c r="F221" s="15">
        <f t="shared" si="0"/>
        <v>276.81</v>
      </c>
      <c r="G221" s="16"/>
      <c r="H221" s="15">
        <f t="shared" si="10"/>
        <v>5338.91793430092</v>
      </c>
      <c r="I221" s="15">
        <f t="shared" si="11"/>
        <v>19.28730152198591</v>
      </c>
      <c r="J221" s="15">
        <f t="shared" si="12"/>
        <v>32171.218938672497</v>
      </c>
      <c r="K221" s="3"/>
      <c r="L221" s="16"/>
    </row>
    <row r="222" spans="1:12" x14ac:dyDescent="0.25">
      <c r="A222" s="31">
        <f t="shared" si="13"/>
        <v>169</v>
      </c>
      <c r="B222" s="2" t="s">
        <v>589</v>
      </c>
      <c r="C222" s="55">
        <v>78.75</v>
      </c>
      <c r="D222" s="61">
        <v>4237.38</v>
      </c>
      <c r="E222" s="57">
        <v>3363</v>
      </c>
      <c r="F222" s="15">
        <f t="shared" si="0"/>
        <v>1.26</v>
      </c>
      <c r="G222" s="16"/>
      <c r="H222" s="15">
        <f t="shared" si="10"/>
        <v>73.06913712368582</v>
      </c>
      <c r="I222" s="15">
        <f t="shared" si="11"/>
        <v>57.991378669591917</v>
      </c>
      <c r="J222" s="15">
        <f t="shared" si="12"/>
        <v>4566.8210702303631</v>
      </c>
      <c r="K222" s="3"/>
      <c r="L222" s="16"/>
    </row>
    <row r="223" spans="1:12" x14ac:dyDescent="0.25">
      <c r="A223" s="31">
        <f t="shared" si="13"/>
        <v>170</v>
      </c>
      <c r="B223" s="2" t="s">
        <v>570</v>
      </c>
      <c r="C223" s="55">
        <v>78.75</v>
      </c>
      <c r="D223" s="61">
        <v>1082.6424</v>
      </c>
      <c r="E223" s="57">
        <v>859.24</v>
      </c>
      <c r="F223" s="15">
        <f t="shared" si="0"/>
        <v>1.26</v>
      </c>
      <c r="G223" s="16"/>
      <c r="H223" s="15">
        <f t="shared" si="10"/>
        <v>36.934122759312963</v>
      </c>
      <c r="I223" s="15">
        <f t="shared" si="11"/>
        <v>29.312795840724576</v>
      </c>
      <c r="J223" s="15">
        <f t="shared" si="12"/>
        <v>2308.3826724570604</v>
      </c>
      <c r="K223" s="3"/>
      <c r="L223" s="16"/>
    </row>
    <row r="224" spans="1:12" x14ac:dyDescent="0.25">
      <c r="A224" s="31">
        <f t="shared" si="13"/>
        <v>171</v>
      </c>
      <c r="B224" s="2" t="s">
        <v>606</v>
      </c>
      <c r="C224" s="55">
        <v>2250</v>
      </c>
      <c r="D224" s="61">
        <v>3150.9576000000002</v>
      </c>
      <c r="E224" s="57">
        <v>389.97</v>
      </c>
      <c r="F224" s="15">
        <f t="shared" si="0"/>
        <v>8.08</v>
      </c>
      <c r="G224" s="16"/>
      <c r="H224" s="15">
        <f t="shared" si="10"/>
        <v>159.56107735911036</v>
      </c>
      <c r="I224" s="15">
        <f t="shared" si="11"/>
        <v>19.747658088998808</v>
      </c>
      <c r="J224" s="15">
        <f t="shared" si="12"/>
        <v>44432.230700247317</v>
      </c>
      <c r="K224" s="3"/>
      <c r="L224" s="16"/>
    </row>
    <row r="225" spans="1:12" x14ac:dyDescent="0.25">
      <c r="A225" s="31">
        <f t="shared" si="13"/>
        <v>172</v>
      </c>
      <c r="B225" s="2" t="s">
        <v>611</v>
      </c>
      <c r="C225" s="55">
        <v>83.69</v>
      </c>
      <c r="D225" s="61">
        <v>357441.27970000083</v>
      </c>
      <c r="E225" s="57">
        <v>139082.21000000034</v>
      </c>
      <c r="F225" s="15">
        <f t="shared" si="0"/>
        <v>2.57</v>
      </c>
      <c r="G225" s="16"/>
      <c r="H225" s="15">
        <f t="shared" si="10"/>
        <v>958.44879301348283</v>
      </c>
      <c r="I225" s="15">
        <f t="shared" si="11"/>
        <v>372.93727354610229</v>
      </c>
      <c r="J225" s="15">
        <f t="shared" si="12"/>
        <v>31211.120423073298</v>
      </c>
      <c r="K225" s="3"/>
      <c r="L225" s="16"/>
    </row>
    <row r="226" spans="1:12" x14ac:dyDescent="0.25">
      <c r="A226" s="31">
        <f t="shared" si="13"/>
        <v>173</v>
      </c>
      <c r="B226" s="2" t="s">
        <v>557</v>
      </c>
      <c r="C226" s="55">
        <v>105.53</v>
      </c>
      <c r="D226" s="61">
        <v>1642.2299999999998</v>
      </c>
      <c r="E226" s="57">
        <v>639</v>
      </c>
      <c r="F226" s="15">
        <f t="shared" si="0"/>
        <v>2.57</v>
      </c>
      <c r="G226" s="16"/>
      <c r="H226" s="15">
        <f t="shared" si="10"/>
        <v>64.965614751189719</v>
      </c>
      <c r="I226" s="15">
        <f t="shared" si="11"/>
        <v>25.278449319529077</v>
      </c>
      <c r="J226" s="15">
        <f t="shared" si="12"/>
        <v>2667.6347566899035</v>
      </c>
      <c r="K226" s="3"/>
      <c r="L226" s="16"/>
    </row>
    <row r="227" spans="1:12" x14ac:dyDescent="0.25">
      <c r="A227" s="31">
        <f t="shared" si="13"/>
        <v>174</v>
      </c>
      <c r="B227" s="2" t="s">
        <v>578</v>
      </c>
      <c r="C227" s="55">
        <v>105.53</v>
      </c>
      <c r="D227" s="61">
        <v>4702.3860000000004</v>
      </c>
      <c r="E227" s="57">
        <v>1649.96</v>
      </c>
      <c r="F227" s="15">
        <f t="shared" si="0"/>
        <v>2.85</v>
      </c>
      <c r="G227" s="16"/>
      <c r="H227" s="15">
        <f t="shared" si="10"/>
        <v>115.76614401456068</v>
      </c>
      <c r="I227" s="15">
        <f t="shared" si="11"/>
        <v>40.619699654231816</v>
      </c>
      <c r="J227" s="15">
        <f t="shared" si="12"/>
        <v>4286.5969045110833</v>
      </c>
      <c r="K227" s="3"/>
      <c r="L227" s="16"/>
    </row>
    <row r="228" spans="1:12" x14ac:dyDescent="0.25">
      <c r="A228" s="31">
        <f t="shared" si="13"/>
        <v>175</v>
      </c>
      <c r="B228" s="2" t="s">
        <v>560</v>
      </c>
      <c r="C228" s="55">
        <v>66.37</v>
      </c>
      <c r="D228" s="61">
        <v>1323.7</v>
      </c>
      <c r="E228" s="57">
        <v>854</v>
      </c>
      <c r="F228" s="15">
        <f t="shared" si="0"/>
        <v>1.55</v>
      </c>
      <c r="G228" s="16"/>
      <c r="H228" s="15">
        <f t="shared" si="10"/>
        <v>45.296081508227616</v>
      </c>
      <c r="I228" s="15">
        <f t="shared" si="11"/>
        <v>29.223278392404914</v>
      </c>
      <c r="J228" s="15">
        <f t="shared" si="12"/>
        <v>1939.5489869039143</v>
      </c>
      <c r="K228" s="3"/>
      <c r="L228" s="16"/>
    </row>
    <row r="229" spans="1:12" x14ac:dyDescent="0.25">
      <c r="A229" s="31">
        <f t="shared" si="13"/>
        <v>176</v>
      </c>
      <c r="B229" s="2" t="s">
        <v>561</v>
      </c>
      <c r="C229" s="55">
        <v>66.37</v>
      </c>
      <c r="D229" s="61">
        <v>237.15</v>
      </c>
      <c r="E229" s="57">
        <v>153</v>
      </c>
      <c r="F229" s="15">
        <f t="shared" si="0"/>
        <v>1.55</v>
      </c>
      <c r="G229" s="16"/>
      <c r="H229" s="15">
        <f t="shared" si="10"/>
        <v>19.172441159122123</v>
      </c>
      <c r="I229" s="15">
        <f t="shared" si="11"/>
        <v>12.369316876852981</v>
      </c>
      <c r="J229" s="15">
        <f t="shared" si="12"/>
        <v>820.95156111673236</v>
      </c>
      <c r="K229" s="3"/>
      <c r="L229" s="16"/>
    </row>
    <row r="230" spans="1:12" x14ac:dyDescent="0.25">
      <c r="A230" s="31">
        <f t="shared" si="13"/>
        <v>177</v>
      </c>
      <c r="B230" s="2" t="s">
        <v>562</v>
      </c>
      <c r="C230" s="55">
        <v>66.37</v>
      </c>
      <c r="D230" s="61">
        <v>326.95999999999998</v>
      </c>
      <c r="E230" s="57">
        <v>134</v>
      </c>
      <c r="F230" s="15">
        <f t="shared" si="0"/>
        <v>2.44</v>
      </c>
      <c r="G230" s="16"/>
      <c r="H230" s="15">
        <f t="shared" si="10"/>
        <v>28.245042042808148</v>
      </c>
      <c r="I230" s="15">
        <f t="shared" si="11"/>
        <v>11.575836902790225</v>
      </c>
      <c r="J230" s="15">
        <f t="shared" si="12"/>
        <v>768.28829523818729</v>
      </c>
      <c r="K230" s="3"/>
      <c r="L230" s="16"/>
    </row>
    <row r="231" spans="1:12" x14ac:dyDescent="0.25">
      <c r="A231" s="31">
        <f t="shared" si="13"/>
        <v>178</v>
      </c>
      <c r="B231" s="2" t="s">
        <v>565</v>
      </c>
      <c r="C231" s="55">
        <v>41.74</v>
      </c>
      <c r="D231" s="61">
        <v>1675.9763999999998</v>
      </c>
      <c r="E231" s="57">
        <v>1330.1399999999999</v>
      </c>
      <c r="F231" s="15">
        <f t="shared" si="0"/>
        <v>1.26</v>
      </c>
      <c r="G231" s="16"/>
      <c r="H231" s="15">
        <f t="shared" si="10"/>
        <v>45.953566390433721</v>
      </c>
      <c r="I231" s="15">
        <f t="shared" si="11"/>
        <v>36.471084436852159</v>
      </c>
      <c r="J231" s="15">
        <f t="shared" si="12"/>
        <v>1522.3030643942093</v>
      </c>
      <c r="K231" s="3"/>
      <c r="L231" s="16"/>
    </row>
    <row r="232" spans="1:12" x14ac:dyDescent="0.25">
      <c r="A232" s="31">
        <f t="shared" si="13"/>
        <v>179</v>
      </c>
      <c r="B232" s="2" t="s">
        <v>567</v>
      </c>
      <c r="C232" s="55">
        <v>41.74</v>
      </c>
      <c r="D232" s="61">
        <v>1205.1522</v>
      </c>
      <c r="E232" s="57">
        <v>956.47</v>
      </c>
      <c r="F232" s="15">
        <f t="shared" si="0"/>
        <v>1.26</v>
      </c>
      <c r="G232" s="16"/>
      <c r="H232" s="15">
        <f t="shared" si="10"/>
        <v>38.967829962675623</v>
      </c>
      <c r="I232" s="15">
        <f t="shared" si="11"/>
        <v>30.926849176726684</v>
      </c>
      <c r="J232" s="15">
        <f t="shared" si="12"/>
        <v>1290.8866846365718</v>
      </c>
      <c r="K232" s="3"/>
      <c r="L232" s="16"/>
    </row>
    <row r="233" spans="1:12" x14ac:dyDescent="0.25">
      <c r="A233" s="31">
        <f t="shared" si="13"/>
        <v>180</v>
      </c>
      <c r="B233" s="2" t="s">
        <v>584</v>
      </c>
      <c r="C233" s="55">
        <v>211.59</v>
      </c>
      <c r="D233" s="61">
        <v>1044.08</v>
      </c>
      <c r="E233" s="57">
        <v>248</v>
      </c>
      <c r="F233" s="15">
        <f t="shared" si="0"/>
        <v>4.21</v>
      </c>
      <c r="G233" s="16"/>
      <c r="H233" s="15">
        <f t="shared" si="10"/>
        <v>66.299146299179455</v>
      </c>
      <c r="I233" s="15">
        <f t="shared" si="11"/>
        <v>15.748015748023622</v>
      </c>
      <c r="J233" s="15">
        <f t="shared" si="12"/>
        <v>3332.1226521243184</v>
      </c>
      <c r="K233" s="3"/>
      <c r="L233" s="16"/>
    </row>
    <row r="234" spans="1:12" x14ac:dyDescent="0.25">
      <c r="A234" s="31">
        <f t="shared" si="13"/>
        <v>181</v>
      </c>
      <c r="B234" s="2" t="s">
        <v>570</v>
      </c>
      <c r="C234" s="55">
        <v>26.25</v>
      </c>
      <c r="D234" s="61">
        <v>250.96680000000001</v>
      </c>
      <c r="E234" s="57">
        <v>199.18</v>
      </c>
      <c r="F234" s="15">
        <f t="shared" si="0"/>
        <v>1.26</v>
      </c>
      <c r="G234" s="16"/>
      <c r="H234" s="15">
        <f t="shared" si="10"/>
        <v>17.782524230266073</v>
      </c>
      <c r="I234" s="15">
        <f t="shared" si="11"/>
        <v>14.113114468465138</v>
      </c>
      <c r="J234" s="15">
        <f t="shared" si="12"/>
        <v>370.46925479720989</v>
      </c>
      <c r="K234" s="3"/>
      <c r="L234" s="16"/>
    </row>
    <row r="235" spans="1:12" x14ac:dyDescent="0.25">
      <c r="A235" s="31">
        <f t="shared" si="13"/>
        <v>182</v>
      </c>
      <c r="B235" s="2" t="s">
        <v>596</v>
      </c>
      <c r="C235" s="55">
        <v>316.59000000000003</v>
      </c>
      <c r="D235" s="61">
        <v>647.64</v>
      </c>
      <c r="E235" s="57">
        <v>252</v>
      </c>
      <c r="F235" s="15">
        <f t="shared" si="0"/>
        <v>2.57</v>
      </c>
      <c r="G235" s="16"/>
      <c r="H235" s="15">
        <f t="shared" si="10"/>
        <v>40.797485216615989</v>
      </c>
      <c r="I235" s="15">
        <f t="shared" si="11"/>
        <v>15.874507866387544</v>
      </c>
      <c r="J235" s="15">
        <f t="shared" si="12"/>
        <v>5025.7104454196333</v>
      </c>
      <c r="K235" s="3"/>
      <c r="L235" s="16"/>
    </row>
    <row r="236" spans="1:12" x14ac:dyDescent="0.25">
      <c r="A236" s="31">
        <f t="shared" si="13"/>
        <v>183</v>
      </c>
      <c r="B236" s="58" t="s">
        <v>584</v>
      </c>
      <c r="C236" s="59">
        <v>634.77</v>
      </c>
      <c r="D236" s="23">
        <v>3990.1959000000006</v>
      </c>
      <c r="E236" s="41">
        <v>947.79000000000019</v>
      </c>
      <c r="F236" s="15">
        <f t="shared" ref="F236" si="14">D236/E236</f>
        <v>4.21</v>
      </c>
      <c r="G236" s="16"/>
      <c r="H236" s="15">
        <f t="shared" ref="H236" si="15">F236*E236^0.5</f>
        <v>129.60989444868784</v>
      </c>
      <c r="I236" s="15">
        <f t="shared" ref="I236" si="16">E236^0.5</f>
        <v>30.786198206339154</v>
      </c>
      <c r="J236" s="15">
        <f t="shared" ref="J236" si="17">C236*E236^0.5</f>
        <v>19542.155035437903</v>
      </c>
    </row>
    <row r="237" spans="1:12" x14ac:dyDescent="0.25">
      <c r="A237" s="31">
        <f t="shared" si="13"/>
        <v>184</v>
      </c>
      <c r="B237" s="17" t="s">
        <v>13</v>
      </c>
      <c r="D237" s="60">
        <f>SUM(D8:D236)</f>
        <v>77267142.562100679</v>
      </c>
      <c r="E237" s="19">
        <f>SUM(E8:E236)</f>
        <v>36042300.420000248</v>
      </c>
    </row>
    <row r="238" spans="1:12" x14ac:dyDescent="0.25">
      <c r="A238" s="31">
        <f t="shared" si="13"/>
        <v>185</v>
      </c>
    </row>
    <row r="239" spans="1:12" ht="13" x14ac:dyDescent="0.3">
      <c r="A239" s="31">
        <f t="shared" si="13"/>
        <v>186</v>
      </c>
      <c r="B239" s="9" t="s">
        <v>14</v>
      </c>
      <c r="H239" s="74" t="s">
        <v>15</v>
      </c>
      <c r="I239" s="74"/>
    </row>
    <row r="240" spans="1:12" x14ac:dyDescent="0.25">
      <c r="A240" s="31">
        <f t="shared" si="13"/>
        <v>187</v>
      </c>
    </row>
    <row r="241" spans="1:9" x14ac:dyDescent="0.25">
      <c r="A241" s="31">
        <f t="shared" si="13"/>
        <v>188</v>
      </c>
      <c r="B241" s="2" t="s">
        <v>16</v>
      </c>
      <c r="D241" s="20">
        <f>H241</f>
        <v>5.2728470144259723E-3</v>
      </c>
      <c r="H241" s="20">
        <f t="array" ref="H241:I243">LINEST(H8:H236,I8:J236,FALSE,TRUE)</f>
        <v>5.2728470144259723E-3</v>
      </c>
      <c r="I241" s="1">
        <v>0.87745768682710279</v>
      </c>
    </row>
    <row r="242" spans="1:9" x14ac:dyDescent="0.25">
      <c r="A242" s="31">
        <f t="shared" si="13"/>
        <v>189</v>
      </c>
      <c r="B242" s="2" t="s">
        <v>17</v>
      </c>
      <c r="D242" s="20">
        <f>I241</f>
        <v>0.87745768682710279</v>
      </c>
      <c r="H242" s="20">
        <v>7.1883530578584491E-4</v>
      </c>
      <c r="I242" s="1">
        <v>0.21244156753490409</v>
      </c>
    </row>
    <row r="243" spans="1:9" x14ac:dyDescent="0.25">
      <c r="A243" s="31">
        <f t="shared" si="13"/>
        <v>190</v>
      </c>
      <c r="B243" s="2" t="s">
        <v>18</v>
      </c>
      <c r="D243" s="1">
        <f>H243</f>
        <v>0.60904966102374247</v>
      </c>
      <c r="H243" s="20">
        <v>0.60904966102374247</v>
      </c>
      <c r="I243" s="1">
        <v>743.27724740301335</v>
      </c>
    </row>
    <row r="244" spans="1:9" x14ac:dyDescent="0.25">
      <c r="A244" s="31">
        <f t="shared" si="13"/>
        <v>191</v>
      </c>
      <c r="H244" s="20"/>
      <c r="I244" s="20"/>
    </row>
    <row r="245" spans="1:9" ht="13" x14ac:dyDescent="0.3">
      <c r="A245" s="31">
        <f t="shared" si="13"/>
        <v>192</v>
      </c>
      <c r="B245" s="21" t="s">
        <v>19</v>
      </c>
      <c r="C245" s="40"/>
    </row>
    <row r="246" spans="1:9" x14ac:dyDescent="0.25">
      <c r="A246" s="31">
        <f t="shared" si="13"/>
        <v>193</v>
      </c>
      <c r="C246" s="40"/>
      <c r="F246" s="31"/>
    </row>
    <row r="247" spans="1:9" x14ac:dyDescent="0.25">
      <c r="A247" s="31">
        <f t="shared" si="13"/>
        <v>194</v>
      </c>
      <c r="B247" s="2" t="s">
        <v>20</v>
      </c>
      <c r="C247" s="40"/>
      <c r="D247" s="16">
        <f>E237</f>
        <v>36042300.420000248</v>
      </c>
      <c r="F247" s="31"/>
    </row>
    <row r="248" spans="1:9" x14ac:dyDescent="0.25">
      <c r="A248" s="31">
        <f t="shared" si="13"/>
        <v>195</v>
      </c>
      <c r="B248" s="2" t="s">
        <v>21</v>
      </c>
      <c r="C248" s="40"/>
      <c r="D248" s="23">
        <f>D242</f>
        <v>0.87745768682710279</v>
      </c>
      <c r="E248" s="24"/>
      <c r="F248" s="31"/>
    </row>
    <row r="249" spans="1:9" x14ac:dyDescent="0.25">
      <c r="A249" s="31">
        <f t="shared" si="13"/>
        <v>196</v>
      </c>
      <c r="B249" s="2" t="s">
        <v>22</v>
      </c>
      <c r="C249" s="40"/>
      <c r="D249" s="23">
        <f>MIN(F8:F236)</f>
        <v>0.74999999999999989</v>
      </c>
    </row>
    <row r="250" spans="1:9" x14ac:dyDescent="0.25">
      <c r="A250" s="31">
        <f t="shared" si="13"/>
        <v>197</v>
      </c>
      <c r="B250" s="2" t="s">
        <v>23</v>
      </c>
      <c r="C250" s="40"/>
      <c r="D250" s="42" t="s">
        <v>24</v>
      </c>
    </row>
    <row r="251" spans="1:9" x14ac:dyDescent="0.25">
      <c r="A251" s="31">
        <f t="shared" si="13"/>
        <v>198</v>
      </c>
      <c r="B251" s="2" t="s">
        <v>25</v>
      </c>
      <c r="C251" s="40"/>
      <c r="D251" s="25">
        <f>IF(D250="Z",D247*D248,D247*D249)</f>
        <v>31625593.554460932</v>
      </c>
    </row>
    <row r="252" spans="1:9" x14ac:dyDescent="0.25">
      <c r="A252" s="31">
        <f t="shared" si="13"/>
        <v>199</v>
      </c>
      <c r="B252" s="2" t="s">
        <v>26</v>
      </c>
      <c r="C252" s="40"/>
      <c r="D252" s="25">
        <f>D237</f>
        <v>77267142.562100679</v>
      </c>
    </row>
    <row r="253" spans="1:9" x14ac:dyDescent="0.25">
      <c r="A253" s="31">
        <f t="shared" si="13"/>
        <v>200</v>
      </c>
      <c r="B253" s="2" t="s">
        <v>27</v>
      </c>
      <c r="C253" s="40"/>
      <c r="D253" s="26">
        <f>D251/D252</f>
        <v>0.40930196854430073</v>
      </c>
      <c r="F253" s="49"/>
      <c r="G253" s="49"/>
      <c r="H253" s="49"/>
    </row>
    <row r="254" spans="1:9" x14ac:dyDescent="0.25">
      <c r="A254" s="31">
        <f t="shared" si="13"/>
        <v>201</v>
      </c>
      <c r="B254" s="2" t="s">
        <v>28</v>
      </c>
      <c r="C254" s="40"/>
      <c r="D254" s="27">
        <f>D253</f>
        <v>0.40930196854430073</v>
      </c>
      <c r="F254" s="47"/>
      <c r="H254" s="47"/>
    </row>
    <row r="255" spans="1:9" x14ac:dyDescent="0.25">
      <c r="A255" s="31">
        <f t="shared" si="13"/>
        <v>202</v>
      </c>
      <c r="B255" s="2" t="s">
        <v>29</v>
      </c>
      <c r="C255" s="40"/>
      <c r="D255" s="28">
        <f>1-D254</f>
        <v>0.59069803145569932</v>
      </c>
      <c r="F255" s="47"/>
      <c r="H255" s="47"/>
    </row>
  </sheetData>
  <mergeCells count="2">
    <mergeCell ref="K5:L5"/>
    <mergeCell ref="H239:I239"/>
  </mergeCells>
  <pageMargins left="0.7" right="0.7" top="0.75" bottom="0.75" header="0.3" footer="0.3"/>
  <pageSetup scale="66" fitToHeight="0" orientation="portrait" r:id="rId1"/>
  <headerFooter>
    <oddHeader>&amp;R&amp;"Times New Roman,Bold"Exhibit JW-2
Page &amp;P of &amp;N</oddHeader>
  </headerFooter>
  <rowBreaks count="1" manualBreakCount="1">
    <brk id="237" max="9" man="1"/>
  </rowBreaks>
  <ignoredErrors>
    <ignoredError sqref="D242" formula="1"/>
    <ignoredError sqref="B73:B236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B6AE5-1E12-4B16-8448-3689743A3D73}">
  <sheetPr>
    <pageSetUpPr fitToPage="1"/>
  </sheetPr>
  <dimension ref="A1:L45"/>
  <sheetViews>
    <sheetView view="pageBreakPreview" zoomScaleNormal="75" zoomScaleSheetLayoutView="100" workbookViewId="0">
      <selection activeCell="G3" sqref="G3"/>
    </sheetView>
  </sheetViews>
  <sheetFormatPr defaultColWidth="8.81640625" defaultRowHeight="12.5" x14ac:dyDescent="0.25"/>
  <cols>
    <col min="1" max="1" width="8.81640625" style="2"/>
    <col min="2" max="2" width="33.7265625" style="2" customWidth="1"/>
    <col min="3" max="3" width="7.7265625" style="2" bestFit="1" customWidth="1"/>
    <col min="4" max="4" width="18" style="2" customWidth="1"/>
    <col min="5" max="5" width="13.54296875" style="2" customWidth="1"/>
    <col min="6" max="6" width="10.81640625" style="2" bestFit="1" customWidth="1"/>
    <col min="7" max="7" width="4.453125" style="2" customWidth="1"/>
    <col min="8" max="8" width="9.26953125" style="2" bestFit="1" customWidth="1"/>
    <col min="9" max="9" width="11.54296875" style="2" customWidth="1"/>
    <col min="10" max="10" width="11.26953125" style="2" bestFit="1" customWidth="1"/>
    <col min="11" max="16384" width="8.81640625" style="2"/>
  </cols>
  <sheetData>
    <row r="1" spans="1:12" ht="13" x14ac:dyDescent="0.3">
      <c r="A1" s="4" t="str">
        <f>'OH Primary'!A1</f>
        <v>Kentucky Power Company</v>
      </c>
      <c r="L1" s="3"/>
    </row>
    <row r="2" spans="1:12" ht="13" x14ac:dyDescent="0.3">
      <c r="A2" s="4" t="str">
        <f>'OH Primary'!A2</f>
        <v>Zero Intercept &amp; Minimum System Analyses</v>
      </c>
      <c r="L2" s="3"/>
    </row>
    <row r="3" spans="1:12" x14ac:dyDescent="0.25">
      <c r="L3" s="3"/>
    </row>
    <row r="4" spans="1:12" ht="13" x14ac:dyDescent="0.3">
      <c r="A4" s="4" t="s">
        <v>30</v>
      </c>
      <c r="B4" s="5"/>
      <c r="D4" s="4" t="s">
        <v>103</v>
      </c>
      <c r="L4" s="3"/>
    </row>
    <row r="5" spans="1:12" ht="13" x14ac:dyDescent="0.3">
      <c r="F5" s="6" t="s">
        <v>2</v>
      </c>
      <c r="I5" s="6" t="s">
        <v>3</v>
      </c>
      <c r="L5" s="3"/>
    </row>
    <row r="6" spans="1:12" ht="13" x14ac:dyDescent="0.3">
      <c r="C6" s="7"/>
      <c r="D6" s="6"/>
      <c r="E6" s="8"/>
      <c r="F6" s="6" t="s">
        <v>4</v>
      </c>
      <c r="H6" s="6"/>
      <c r="I6" s="6"/>
      <c r="J6" s="6"/>
      <c r="K6" s="6"/>
      <c r="L6" s="3"/>
    </row>
    <row r="7" spans="1:12" ht="13" x14ac:dyDescent="0.3">
      <c r="A7" s="9" t="s">
        <v>107</v>
      </c>
      <c r="B7" s="9" t="s">
        <v>5</v>
      </c>
      <c r="C7" s="10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14"/>
      <c r="L7" s="3"/>
    </row>
    <row r="8" spans="1:12" x14ac:dyDescent="0.25">
      <c r="A8" s="31">
        <v>1</v>
      </c>
      <c r="B8" s="56" t="s">
        <v>544</v>
      </c>
      <c r="C8" s="15">
        <v>66.37</v>
      </c>
      <c r="D8" s="23">
        <v>13447.899549999998</v>
      </c>
      <c r="E8" s="41">
        <v>3287.9949999999999</v>
      </c>
      <c r="F8" s="15">
        <f>D8/E8</f>
        <v>4.09</v>
      </c>
      <c r="G8" s="16"/>
      <c r="H8" s="15">
        <f>F8*E8^0.5</f>
        <v>234.52485829758004</v>
      </c>
      <c r="I8" s="15">
        <f>E8^0.5</f>
        <v>57.341041148552577</v>
      </c>
      <c r="J8" s="15">
        <f t="shared" ref="J8" si="0">C8*E8^0.5</f>
        <v>3805.7249010294349</v>
      </c>
      <c r="K8" s="15"/>
      <c r="L8" s="3"/>
    </row>
    <row r="9" spans="1:12" x14ac:dyDescent="0.25">
      <c r="A9" s="31">
        <f>A8+1</f>
        <v>2</v>
      </c>
      <c r="B9" s="56" t="s">
        <v>545</v>
      </c>
      <c r="C9" s="15">
        <v>350</v>
      </c>
      <c r="D9" s="23">
        <v>35746.292009999997</v>
      </c>
      <c r="E9" s="41">
        <v>4824.0609999999997</v>
      </c>
      <c r="F9" s="15">
        <f t="shared" ref="F9:F25" si="1">D9/E9</f>
        <v>7.41</v>
      </c>
      <c r="G9" s="16"/>
      <c r="H9" s="15">
        <f t="shared" ref="H9:H26" si="2">F9*E9^0.5</f>
        <v>514.66496266415879</v>
      </c>
      <c r="I9" s="15">
        <f t="shared" ref="I9:I26" si="3">E9^0.5</f>
        <v>69.455460548469475</v>
      </c>
      <c r="J9" s="15">
        <f t="shared" ref="J9:J26" si="4">C9*E9^0.5</f>
        <v>24309.411191964315</v>
      </c>
      <c r="K9" s="15"/>
      <c r="L9" s="3"/>
    </row>
    <row r="10" spans="1:12" x14ac:dyDescent="0.25">
      <c r="A10" s="31">
        <f t="shared" ref="A10:A45" si="5">A9+1</f>
        <v>3</v>
      </c>
      <c r="B10" s="56" t="s">
        <v>546</v>
      </c>
      <c r="C10" s="15">
        <v>41.74</v>
      </c>
      <c r="D10" s="23">
        <v>126393.73625999998</v>
      </c>
      <c r="E10" s="41">
        <v>30903.113999999994</v>
      </c>
      <c r="F10" s="15">
        <f t="shared" si="1"/>
        <v>4.09</v>
      </c>
      <c r="G10" s="16"/>
      <c r="H10" s="15">
        <f t="shared" si="2"/>
        <v>718.99261561117567</v>
      </c>
      <c r="I10" s="15">
        <f t="shared" si="3"/>
        <v>175.79281555285471</v>
      </c>
      <c r="J10" s="15">
        <f t="shared" si="4"/>
        <v>7337.5921211761561</v>
      </c>
      <c r="K10" s="15"/>
      <c r="L10" s="3"/>
    </row>
    <row r="11" spans="1:12" x14ac:dyDescent="0.25">
      <c r="A11" s="31">
        <f t="shared" si="5"/>
        <v>4</v>
      </c>
      <c r="B11" s="56" t="s">
        <v>547</v>
      </c>
      <c r="C11" s="15">
        <v>211.59</v>
      </c>
      <c r="D11" s="23">
        <v>355.68</v>
      </c>
      <c r="E11" s="41">
        <v>48</v>
      </c>
      <c r="F11" s="15">
        <f t="shared" si="1"/>
        <v>7.41</v>
      </c>
      <c r="G11" s="16"/>
      <c r="H11" s="15">
        <f t="shared" si="2"/>
        <v>51.337985936341518</v>
      </c>
      <c r="I11" s="15">
        <f t="shared" si="3"/>
        <v>6.9282032302755088</v>
      </c>
      <c r="J11" s="15">
        <f t="shared" si="4"/>
        <v>1465.9385214939948</v>
      </c>
      <c r="K11" s="15"/>
      <c r="L11" s="3"/>
    </row>
    <row r="12" spans="1:12" x14ac:dyDescent="0.25">
      <c r="A12" s="31">
        <f t="shared" si="5"/>
        <v>5</v>
      </c>
      <c r="B12" s="56" t="s">
        <v>548</v>
      </c>
      <c r="C12" s="15">
        <v>26.25</v>
      </c>
      <c r="D12" s="23">
        <v>882621.34150999901</v>
      </c>
      <c r="E12" s="41">
        <v>215799.83899999977</v>
      </c>
      <c r="F12" s="15">
        <f t="shared" si="1"/>
        <v>4.09</v>
      </c>
      <c r="G12" s="16"/>
      <c r="H12" s="15">
        <f t="shared" si="2"/>
        <v>1899.9792858807425</v>
      </c>
      <c r="I12" s="15">
        <f t="shared" si="3"/>
        <v>464.54261268477813</v>
      </c>
      <c r="J12" s="15">
        <f t="shared" si="4"/>
        <v>12194.243582975427</v>
      </c>
      <c r="K12" s="15"/>
      <c r="L12" s="3"/>
    </row>
    <row r="13" spans="1:12" x14ac:dyDescent="0.25">
      <c r="A13" s="31">
        <f t="shared" si="5"/>
        <v>6</v>
      </c>
      <c r="B13" s="56" t="s">
        <v>549</v>
      </c>
      <c r="C13" s="15">
        <v>26.25</v>
      </c>
      <c r="D13" s="23">
        <v>4957.08</v>
      </c>
      <c r="E13" s="41">
        <v>1212</v>
      </c>
      <c r="F13" s="15">
        <f t="shared" si="1"/>
        <v>4.09</v>
      </c>
      <c r="G13" s="16"/>
      <c r="H13" s="15">
        <f t="shared" si="2"/>
        <v>142.38840261762894</v>
      </c>
      <c r="I13" s="15">
        <f t="shared" si="3"/>
        <v>34.813790371058424</v>
      </c>
      <c r="J13" s="15">
        <f t="shared" si="4"/>
        <v>913.86199724028359</v>
      </c>
      <c r="K13" s="15"/>
      <c r="L13" s="3"/>
    </row>
    <row r="14" spans="1:12" x14ac:dyDescent="0.25">
      <c r="A14" s="31">
        <f t="shared" si="5"/>
        <v>7</v>
      </c>
      <c r="B14" s="56" t="s">
        <v>550</v>
      </c>
      <c r="C14" s="15">
        <v>16.510000000000002</v>
      </c>
      <c r="D14" s="23">
        <v>597.14</v>
      </c>
      <c r="E14" s="41">
        <v>146</v>
      </c>
      <c r="F14" s="15">
        <f t="shared" si="1"/>
        <v>4.09</v>
      </c>
      <c r="G14" s="16"/>
      <c r="H14" s="15">
        <f t="shared" si="2"/>
        <v>49.419658032001799</v>
      </c>
      <c r="I14" s="15">
        <f t="shared" si="3"/>
        <v>12.083045973594572</v>
      </c>
      <c r="J14" s="15">
        <f t="shared" si="4"/>
        <v>199.4910890240464</v>
      </c>
      <c r="K14" s="15"/>
      <c r="L14" s="3"/>
    </row>
    <row r="15" spans="1:12" x14ac:dyDescent="0.25">
      <c r="A15" s="31">
        <f t="shared" si="5"/>
        <v>8</v>
      </c>
      <c r="B15" s="56" t="s">
        <v>550</v>
      </c>
      <c r="C15" s="15">
        <v>16.510000000000002</v>
      </c>
      <c r="D15" s="23">
        <v>5377.3188000000009</v>
      </c>
      <c r="E15" s="41">
        <v>640.92000000000007</v>
      </c>
      <c r="F15" s="15">
        <f t="shared" si="1"/>
        <v>8.39</v>
      </c>
      <c r="G15" s="16"/>
      <c r="H15" s="15">
        <f t="shared" si="2"/>
        <v>212.40457794501515</v>
      </c>
      <c r="I15" s="15">
        <f t="shared" si="3"/>
        <v>25.316397848035177</v>
      </c>
      <c r="J15" s="15">
        <f t="shared" si="4"/>
        <v>417.97372847106078</v>
      </c>
      <c r="K15" s="15"/>
      <c r="L15" s="3"/>
    </row>
    <row r="16" spans="1:12" x14ac:dyDescent="0.25">
      <c r="A16" s="31">
        <f t="shared" si="5"/>
        <v>9</v>
      </c>
      <c r="B16" s="56" t="s">
        <v>551</v>
      </c>
      <c r="C16" s="15">
        <v>105.53</v>
      </c>
      <c r="D16" s="23">
        <v>49728.959999999999</v>
      </c>
      <c r="E16" s="41">
        <v>5013</v>
      </c>
      <c r="F16" s="15">
        <f t="shared" si="1"/>
        <v>9.92</v>
      </c>
      <c r="G16" s="16"/>
      <c r="H16" s="15">
        <f t="shared" si="2"/>
        <v>702.36121988617799</v>
      </c>
      <c r="I16" s="15">
        <f t="shared" si="3"/>
        <v>70.802542327235685</v>
      </c>
      <c r="J16" s="15">
        <f t="shared" si="4"/>
        <v>7471.7922917931819</v>
      </c>
      <c r="K16" s="15"/>
      <c r="L16" s="3"/>
    </row>
    <row r="17" spans="1:12" x14ac:dyDescent="0.25">
      <c r="A17" s="31">
        <f t="shared" si="5"/>
        <v>10</v>
      </c>
      <c r="B17" s="56" t="s">
        <v>544</v>
      </c>
      <c r="C17" s="15">
        <v>66.37</v>
      </c>
      <c r="D17" s="23">
        <v>3322.44</v>
      </c>
      <c r="E17" s="41">
        <v>396</v>
      </c>
      <c r="F17" s="15">
        <f t="shared" si="1"/>
        <v>8.39</v>
      </c>
      <c r="G17" s="16"/>
      <c r="H17" s="15">
        <f t="shared" si="2"/>
        <v>166.95889194649084</v>
      </c>
      <c r="I17" s="15">
        <f t="shared" si="3"/>
        <v>19.899748742132399</v>
      </c>
      <c r="J17" s="15">
        <f t="shared" si="4"/>
        <v>1320.7463240153274</v>
      </c>
      <c r="K17" s="15"/>
      <c r="L17" s="3"/>
    </row>
    <row r="18" spans="1:12" x14ac:dyDescent="0.25">
      <c r="A18" s="31">
        <f t="shared" si="5"/>
        <v>11</v>
      </c>
      <c r="B18" s="56" t="s">
        <v>545</v>
      </c>
      <c r="C18" s="15">
        <v>350</v>
      </c>
      <c r="D18" s="23">
        <v>125788.75644000001</v>
      </c>
      <c r="E18" s="41">
        <v>9174.9639999999999</v>
      </c>
      <c r="F18" s="15">
        <f t="shared" si="1"/>
        <v>13.71</v>
      </c>
      <c r="G18" s="16"/>
      <c r="H18" s="15">
        <f t="shared" si="2"/>
        <v>1313.2265039940369</v>
      </c>
      <c r="I18" s="15">
        <f t="shared" si="3"/>
        <v>95.786032384685399</v>
      </c>
      <c r="J18" s="15">
        <f t="shared" si="4"/>
        <v>33525.111334639892</v>
      </c>
      <c r="K18" s="15"/>
      <c r="L18" s="3"/>
    </row>
    <row r="19" spans="1:12" x14ac:dyDescent="0.25">
      <c r="A19" s="31">
        <f t="shared" si="5"/>
        <v>12</v>
      </c>
      <c r="B19" s="56" t="s">
        <v>545</v>
      </c>
      <c r="C19" s="15">
        <v>350</v>
      </c>
      <c r="D19" s="23">
        <v>97999.08</v>
      </c>
      <c r="E19" s="41">
        <v>7148</v>
      </c>
      <c r="F19" s="15">
        <f t="shared" si="1"/>
        <v>13.71</v>
      </c>
      <c r="G19" s="16"/>
      <c r="H19" s="15">
        <f t="shared" si="2"/>
        <v>1159.1235425095981</v>
      </c>
      <c r="I19" s="15">
        <f t="shared" si="3"/>
        <v>84.545845551393001</v>
      </c>
      <c r="J19" s="15">
        <f t="shared" si="4"/>
        <v>29591.045942987552</v>
      </c>
      <c r="K19" s="15"/>
      <c r="L19" s="3"/>
    </row>
    <row r="20" spans="1:12" x14ac:dyDescent="0.25">
      <c r="A20" s="31">
        <f t="shared" si="5"/>
        <v>13</v>
      </c>
      <c r="B20" s="56" t="s">
        <v>546</v>
      </c>
      <c r="C20" s="15">
        <v>41.74</v>
      </c>
      <c r="D20" s="23">
        <v>6649.6874699999989</v>
      </c>
      <c r="E20" s="41">
        <v>792.57299999999987</v>
      </c>
      <c r="F20" s="15">
        <f t="shared" si="1"/>
        <v>8.39</v>
      </c>
      <c r="G20" s="16"/>
      <c r="H20" s="15">
        <f t="shared" si="2"/>
        <v>236.20092691033199</v>
      </c>
      <c r="I20" s="15">
        <f t="shared" si="3"/>
        <v>28.152673052482953</v>
      </c>
      <c r="J20" s="15">
        <f t="shared" si="4"/>
        <v>1175.0925732106384</v>
      </c>
      <c r="K20" s="15"/>
      <c r="L20" s="3"/>
    </row>
    <row r="21" spans="1:12" x14ac:dyDescent="0.25">
      <c r="A21" s="31">
        <f t="shared" si="5"/>
        <v>14</v>
      </c>
      <c r="B21" s="56" t="s">
        <v>547</v>
      </c>
      <c r="C21" s="15">
        <v>211.59</v>
      </c>
      <c r="D21" s="23">
        <v>19948.050000000003</v>
      </c>
      <c r="E21" s="41">
        <v>1455</v>
      </c>
      <c r="F21" s="15">
        <f t="shared" si="1"/>
        <v>13.710000000000003</v>
      </c>
      <c r="G21" s="16"/>
      <c r="H21" s="15">
        <f t="shared" si="2"/>
        <v>522.96057738609716</v>
      </c>
      <c r="I21" s="15">
        <f t="shared" si="3"/>
        <v>38.144462245521304</v>
      </c>
      <c r="J21" s="15">
        <f t="shared" si="4"/>
        <v>8070.9867665298525</v>
      </c>
      <c r="K21" s="15"/>
      <c r="L21" s="3"/>
    </row>
    <row r="22" spans="1:12" x14ac:dyDescent="0.25">
      <c r="A22" s="31">
        <f t="shared" si="5"/>
        <v>15</v>
      </c>
      <c r="B22" s="56" t="s">
        <v>552</v>
      </c>
      <c r="C22" s="15">
        <v>500</v>
      </c>
      <c r="D22" s="23">
        <v>8720.4</v>
      </c>
      <c r="E22" s="41">
        <v>344</v>
      </c>
      <c r="F22" s="15">
        <f t="shared" si="1"/>
        <v>25.349999999999998</v>
      </c>
      <c r="G22" s="16"/>
      <c r="H22" s="15">
        <f t="shared" si="2"/>
        <v>470.17245772163216</v>
      </c>
      <c r="I22" s="15">
        <f t="shared" si="3"/>
        <v>18.547236990991408</v>
      </c>
      <c r="J22" s="15">
        <f t="shared" si="4"/>
        <v>9273.6184954957043</v>
      </c>
      <c r="K22" s="15"/>
      <c r="L22" s="3"/>
    </row>
    <row r="23" spans="1:12" x14ac:dyDescent="0.25">
      <c r="A23" s="31">
        <f t="shared" si="5"/>
        <v>16</v>
      </c>
      <c r="B23" s="56" t="s">
        <v>552</v>
      </c>
      <c r="C23" s="15">
        <v>500</v>
      </c>
      <c r="D23" s="23">
        <v>371073.30000000005</v>
      </c>
      <c r="E23" s="41">
        <v>14638</v>
      </c>
      <c r="F23" s="15">
        <f t="shared" si="1"/>
        <v>25.35</v>
      </c>
      <c r="G23" s="16"/>
      <c r="H23" s="15">
        <f t="shared" si="2"/>
        <v>3067.0357277019125</v>
      </c>
      <c r="I23" s="15">
        <f t="shared" si="3"/>
        <v>120.98760267068688</v>
      </c>
      <c r="J23" s="15">
        <f t="shared" si="4"/>
        <v>60493.801335343443</v>
      </c>
      <c r="K23" s="15"/>
      <c r="L23" s="3"/>
    </row>
    <row r="24" spans="1:12" x14ac:dyDescent="0.25">
      <c r="A24" s="31">
        <f t="shared" si="5"/>
        <v>17</v>
      </c>
      <c r="B24" s="56" t="s">
        <v>545</v>
      </c>
      <c r="C24" s="15">
        <v>350</v>
      </c>
      <c r="D24" s="23">
        <v>2577.48</v>
      </c>
      <c r="E24" s="41">
        <v>188</v>
      </c>
      <c r="F24" s="15">
        <f t="shared" si="1"/>
        <v>13.71</v>
      </c>
      <c r="G24" s="16"/>
      <c r="H24" s="15">
        <f t="shared" si="2"/>
        <v>187.98204914299663</v>
      </c>
      <c r="I24" s="15">
        <f t="shared" si="3"/>
        <v>13.711309200802088</v>
      </c>
      <c r="J24" s="15">
        <f t="shared" si="4"/>
        <v>4798.9582202807305</v>
      </c>
      <c r="K24" s="15"/>
      <c r="L24" s="3"/>
    </row>
    <row r="25" spans="1:12" x14ac:dyDescent="0.25">
      <c r="A25" s="31">
        <f t="shared" si="5"/>
        <v>18</v>
      </c>
      <c r="B25" s="56" t="s">
        <v>552</v>
      </c>
      <c r="C25" s="15">
        <v>500</v>
      </c>
      <c r="D25" s="23">
        <v>46441.200000000004</v>
      </c>
      <c r="E25" s="41">
        <v>1832</v>
      </c>
      <c r="F25" s="15">
        <f t="shared" si="1"/>
        <v>25.35</v>
      </c>
      <c r="G25" s="16"/>
      <c r="H25" s="15">
        <f t="shared" si="2"/>
        <v>1085.0273821429578</v>
      </c>
      <c r="I25" s="15">
        <f t="shared" si="3"/>
        <v>42.80186911806539</v>
      </c>
      <c r="J25" s="15">
        <f t="shared" si="4"/>
        <v>21400.934559032696</v>
      </c>
      <c r="K25" s="15"/>
      <c r="L25" s="3"/>
    </row>
    <row r="26" spans="1:12" x14ac:dyDescent="0.25">
      <c r="A26" s="31">
        <f t="shared" si="5"/>
        <v>19</v>
      </c>
      <c r="B26" s="56" t="s">
        <v>553</v>
      </c>
      <c r="C26" s="15">
        <v>750</v>
      </c>
      <c r="D26" s="23">
        <v>23616</v>
      </c>
      <c r="E26" s="41">
        <v>800</v>
      </c>
      <c r="F26" s="15">
        <f t="shared" ref="F26" si="6">D26/E26</f>
        <v>29.52</v>
      </c>
      <c r="G26" s="16"/>
      <c r="H26" s="15">
        <f t="shared" si="2"/>
        <v>834.95168722507537</v>
      </c>
      <c r="I26" s="15">
        <f t="shared" si="3"/>
        <v>28.284271247461902</v>
      </c>
      <c r="J26" s="15">
        <f t="shared" si="4"/>
        <v>21213.203435596428</v>
      </c>
      <c r="K26" s="15"/>
      <c r="L26" s="3"/>
    </row>
    <row r="27" spans="1:12" x14ac:dyDescent="0.25">
      <c r="A27" s="31">
        <f t="shared" si="5"/>
        <v>20</v>
      </c>
      <c r="B27" s="17" t="s">
        <v>13</v>
      </c>
      <c r="D27" s="60">
        <f>SUM(D8:D26)</f>
        <v>1825361.8420399989</v>
      </c>
      <c r="E27" s="18">
        <f>SUM(E8:E26)</f>
        <v>298643.46599999972</v>
      </c>
      <c r="L27" s="3"/>
    </row>
    <row r="28" spans="1:12" x14ac:dyDescent="0.25">
      <c r="A28" s="31">
        <f t="shared" si="5"/>
        <v>21</v>
      </c>
      <c r="L28" s="3"/>
    </row>
    <row r="29" spans="1:12" ht="13" x14ac:dyDescent="0.3">
      <c r="A29" s="31">
        <f t="shared" si="5"/>
        <v>22</v>
      </c>
      <c r="B29" s="9" t="s">
        <v>14</v>
      </c>
      <c r="H29" s="74" t="s">
        <v>15</v>
      </c>
      <c r="I29" s="74"/>
      <c r="L29" s="3"/>
    </row>
    <row r="30" spans="1:12" x14ac:dyDescent="0.25">
      <c r="A30" s="31">
        <f t="shared" si="5"/>
        <v>23</v>
      </c>
      <c r="L30" s="3"/>
    </row>
    <row r="31" spans="1:12" x14ac:dyDescent="0.25">
      <c r="A31" s="31">
        <f t="shared" si="5"/>
        <v>24</v>
      </c>
      <c r="B31" s="2" t="s">
        <v>16</v>
      </c>
      <c r="D31" s="20">
        <f>H31</f>
        <v>3.792601338040523E-2</v>
      </c>
      <c r="H31" s="20">
        <f t="array" ref="H31:I33">LINEST(H8:H26,I8:J26,FALSE,TRUE)</f>
        <v>3.792601338040523E-2</v>
      </c>
      <c r="I31" s="1">
        <v>2.9883290584593265</v>
      </c>
      <c r="L31" s="3"/>
    </row>
    <row r="32" spans="1:12" x14ac:dyDescent="0.25">
      <c r="A32" s="31">
        <f t="shared" si="5"/>
        <v>25</v>
      </c>
      <c r="B32" s="2" t="s">
        <v>17</v>
      </c>
      <c r="D32" s="20">
        <f>I31</f>
        <v>2.9883290584593265</v>
      </c>
      <c r="H32" s="20">
        <v>2.8710610154873066E-3</v>
      </c>
      <c r="I32" s="1">
        <v>0.45834968702553758</v>
      </c>
      <c r="L32" s="3"/>
    </row>
    <row r="33" spans="1:12" x14ac:dyDescent="0.25">
      <c r="A33" s="31">
        <f t="shared" si="5"/>
        <v>26</v>
      </c>
      <c r="B33" s="2" t="s">
        <v>18</v>
      </c>
      <c r="D33" s="1">
        <f>H33</f>
        <v>0.96081438006806441</v>
      </c>
      <c r="H33" s="20">
        <v>0.96081438006806441</v>
      </c>
      <c r="I33" s="1">
        <v>214.56772869314241</v>
      </c>
      <c r="L33" s="3"/>
    </row>
    <row r="34" spans="1:12" x14ac:dyDescent="0.25">
      <c r="A34" s="31">
        <f t="shared" si="5"/>
        <v>27</v>
      </c>
      <c r="H34" s="20"/>
      <c r="I34" s="20"/>
      <c r="L34" s="3"/>
    </row>
    <row r="35" spans="1:12" ht="13" x14ac:dyDescent="0.3">
      <c r="A35" s="31">
        <f t="shared" si="5"/>
        <v>28</v>
      </c>
      <c r="B35" s="21" t="s">
        <v>19</v>
      </c>
      <c r="C35" s="22"/>
      <c r="L35" s="3"/>
    </row>
    <row r="36" spans="1:12" x14ac:dyDescent="0.25">
      <c r="A36" s="31">
        <f t="shared" si="5"/>
        <v>29</v>
      </c>
      <c r="C36" s="22"/>
      <c r="L36" s="3"/>
    </row>
    <row r="37" spans="1:12" x14ac:dyDescent="0.25">
      <c r="A37" s="31">
        <f t="shared" si="5"/>
        <v>30</v>
      </c>
      <c r="B37" s="2" t="s">
        <v>20</v>
      </c>
      <c r="C37" s="22"/>
      <c r="D37" s="16">
        <f>E27</f>
        <v>298643.46599999972</v>
      </c>
      <c r="L37" s="3"/>
    </row>
    <row r="38" spans="1:12" x14ac:dyDescent="0.25">
      <c r="A38" s="31">
        <f t="shared" si="5"/>
        <v>31</v>
      </c>
      <c r="B38" s="2" t="s">
        <v>21</v>
      </c>
      <c r="C38" s="22"/>
      <c r="D38" s="23">
        <f>D32</f>
        <v>2.9883290584593265</v>
      </c>
      <c r="E38" s="24"/>
      <c r="F38" s="3"/>
      <c r="L38" s="3"/>
    </row>
    <row r="39" spans="1:12" x14ac:dyDescent="0.25">
      <c r="A39" s="31">
        <f t="shared" si="5"/>
        <v>32</v>
      </c>
      <c r="B39" s="2" t="s">
        <v>22</v>
      </c>
      <c r="C39" s="22"/>
      <c r="D39" s="23">
        <f>MIN(F8:F26)</f>
        <v>4.09</v>
      </c>
      <c r="L39" s="3"/>
    </row>
    <row r="40" spans="1:12" x14ac:dyDescent="0.25">
      <c r="A40" s="31">
        <f t="shared" si="5"/>
        <v>33</v>
      </c>
      <c r="B40" s="2" t="s">
        <v>23</v>
      </c>
      <c r="C40" s="22"/>
      <c r="D40" s="42" t="s">
        <v>24</v>
      </c>
      <c r="L40" s="3"/>
    </row>
    <row r="41" spans="1:12" x14ac:dyDescent="0.25">
      <c r="A41" s="31">
        <f t="shared" si="5"/>
        <v>34</v>
      </c>
      <c r="B41" s="2" t="s">
        <v>25</v>
      </c>
      <c r="C41" s="22"/>
      <c r="D41" s="25">
        <f>IF(D40="Z",D37*D38,D37*D39)</f>
        <v>892444.94756680902</v>
      </c>
      <c r="L41" s="3"/>
    </row>
    <row r="42" spans="1:12" x14ac:dyDescent="0.25">
      <c r="A42" s="31">
        <f t="shared" si="5"/>
        <v>35</v>
      </c>
      <c r="B42" s="2" t="s">
        <v>26</v>
      </c>
      <c r="C42" s="22"/>
      <c r="D42" s="25">
        <f>D27</f>
        <v>1825361.8420399989</v>
      </c>
      <c r="L42" s="3"/>
    </row>
    <row r="43" spans="1:12" x14ac:dyDescent="0.25">
      <c r="A43" s="31">
        <f t="shared" si="5"/>
        <v>36</v>
      </c>
      <c r="B43" s="2" t="s">
        <v>27</v>
      </c>
      <c r="C43" s="22"/>
      <c r="D43" s="26">
        <f>D41/D42</f>
        <v>0.48891399338633323</v>
      </c>
      <c r="F43" s="49"/>
      <c r="G43" s="49"/>
      <c r="H43" s="49"/>
      <c r="L43" s="3"/>
    </row>
    <row r="44" spans="1:12" x14ac:dyDescent="0.25">
      <c r="A44" s="31">
        <f t="shared" si="5"/>
        <v>37</v>
      </c>
      <c r="B44" s="2" t="s">
        <v>28</v>
      </c>
      <c r="C44" s="22"/>
      <c r="D44" s="27">
        <f>D43</f>
        <v>0.48891399338633323</v>
      </c>
      <c r="F44" s="46"/>
      <c r="H44" s="46"/>
      <c r="L44" s="3"/>
    </row>
    <row r="45" spans="1:12" x14ac:dyDescent="0.25">
      <c r="A45" s="31">
        <f t="shared" si="5"/>
        <v>38</v>
      </c>
      <c r="B45" s="2" t="s">
        <v>29</v>
      </c>
      <c r="C45" s="22"/>
      <c r="D45" s="28">
        <f>1-D44</f>
        <v>0.51108600661366677</v>
      </c>
      <c r="F45" s="47"/>
      <c r="H45" s="46"/>
      <c r="L45" s="3"/>
    </row>
  </sheetData>
  <mergeCells count="1">
    <mergeCell ref="H29:I29"/>
  </mergeCells>
  <pageMargins left="0.7" right="0.7" top="0.75" bottom="0.75" header="0.3" footer="0.3"/>
  <pageSetup scale="71" fitToHeight="0" orientation="portrait" r:id="rId1"/>
  <headerFooter>
    <oddHeader>&amp;R&amp;"Times New Roman,Bold"Exhibit JW-2
Page &amp;P of &amp;N</oddHeader>
  </headerFooter>
  <ignoredErrors>
    <ignoredError sqref="D32" formula="1"/>
    <ignoredError sqref="B22:B26 B19:B20 B8:B10 B12:B15 B17:B18" numberStoredAsText="1"/>
    <ignoredError sqref="B21 B11 B16" twoDigitTextYear="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DCE94-E8D4-4946-9797-44350FB8DC51}">
  <sheetPr>
    <pageSetUpPr fitToPage="1"/>
  </sheetPr>
  <dimension ref="A1:L59"/>
  <sheetViews>
    <sheetView view="pageBreakPreview" zoomScaleNormal="100" zoomScaleSheetLayoutView="100" workbookViewId="0">
      <selection activeCell="G3" sqref="G3"/>
    </sheetView>
  </sheetViews>
  <sheetFormatPr defaultColWidth="8.81640625" defaultRowHeight="12.5" x14ac:dyDescent="0.25"/>
  <cols>
    <col min="1" max="1" width="8.81640625" style="2"/>
    <col min="2" max="2" width="29.453125" style="2" customWidth="1"/>
    <col min="3" max="3" width="10.7265625" style="2" customWidth="1"/>
    <col min="4" max="4" width="17.453125" style="2" customWidth="1"/>
    <col min="5" max="5" width="14.54296875" style="2" customWidth="1"/>
    <col min="6" max="6" width="13.453125" style="2" customWidth="1"/>
    <col min="7" max="7" width="3.453125" style="2" customWidth="1"/>
    <col min="8" max="8" width="11.81640625" style="2" customWidth="1"/>
    <col min="9" max="9" width="11.7265625" style="2" customWidth="1"/>
    <col min="10" max="10" width="11.54296875" style="2" customWidth="1"/>
    <col min="11" max="16384" width="8.81640625" style="2"/>
  </cols>
  <sheetData>
    <row r="1" spans="1:12" ht="13" x14ac:dyDescent="0.3">
      <c r="A1" s="4" t="str">
        <f>'OH Primary'!A1</f>
        <v>Kentucky Power Company</v>
      </c>
      <c r="L1" s="3"/>
    </row>
    <row r="2" spans="1:12" ht="13" x14ac:dyDescent="0.3">
      <c r="A2" s="4" t="str">
        <f>'OH Primary'!A2</f>
        <v>Zero Intercept &amp; Minimum System Analyses</v>
      </c>
      <c r="L2" s="3"/>
    </row>
    <row r="3" spans="1:12" x14ac:dyDescent="0.25">
      <c r="L3" s="3"/>
    </row>
    <row r="4" spans="1:12" ht="13" x14ac:dyDescent="0.3">
      <c r="A4" s="4" t="s">
        <v>30</v>
      </c>
      <c r="B4" s="5"/>
      <c r="D4" s="4" t="s">
        <v>104</v>
      </c>
      <c r="L4" s="3"/>
    </row>
    <row r="5" spans="1:12" ht="13" x14ac:dyDescent="0.3">
      <c r="F5" s="6" t="s">
        <v>2</v>
      </c>
      <c r="I5" s="6" t="s">
        <v>3</v>
      </c>
      <c r="L5" s="3"/>
    </row>
    <row r="6" spans="1:12" ht="13" x14ac:dyDescent="0.3">
      <c r="C6" s="7"/>
      <c r="D6" s="6"/>
      <c r="E6" s="8"/>
      <c r="F6" s="6" t="s">
        <v>4</v>
      </c>
      <c r="H6" s="6"/>
      <c r="I6" s="6"/>
      <c r="J6" s="6"/>
      <c r="K6" s="6"/>
      <c r="L6" s="3"/>
    </row>
    <row r="7" spans="1:12" ht="13" x14ac:dyDescent="0.3">
      <c r="A7" s="9" t="s">
        <v>107</v>
      </c>
      <c r="B7" s="9" t="s">
        <v>5</v>
      </c>
      <c r="C7" s="10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14"/>
      <c r="L7" s="3"/>
    </row>
    <row r="8" spans="1:12" x14ac:dyDescent="0.25">
      <c r="A8" s="31">
        <v>1</v>
      </c>
      <c r="B8" s="56" t="s">
        <v>545</v>
      </c>
      <c r="C8" s="15">
        <v>350</v>
      </c>
      <c r="D8" s="23">
        <v>733.14218999999991</v>
      </c>
      <c r="E8" s="41">
        <v>141.80699999999999</v>
      </c>
      <c r="F8" s="15">
        <f>D8/E8</f>
        <v>5.17</v>
      </c>
      <c r="G8" s="16"/>
      <c r="H8" s="15">
        <f>F8*E8^0.5</f>
        <v>61.565778824765957</v>
      </c>
      <c r="I8" s="15">
        <f>E8^0.5</f>
        <v>11.908274434190707</v>
      </c>
      <c r="J8" s="15">
        <f t="shared" ref="J8:J28" si="0">C8*E8^0.5</f>
        <v>4167.8960519667471</v>
      </c>
      <c r="K8" s="15"/>
      <c r="L8" s="3"/>
    </row>
    <row r="9" spans="1:12" x14ac:dyDescent="0.25">
      <c r="A9" s="31">
        <f>A8+1</f>
        <v>2</v>
      </c>
      <c r="B9" s="56" t="s">
        <v>551</v>
      </c>
      <c r="C9" s="15">
        <v>105.53</v>
      </c>
      <c r="D9" s="23">
        <v>145.57999999999998</v>
      </c>
      <c r="E9" s="41">
        <v>58</v>
      </c>
      <c r="F9" s="15">
        <f t="shared" ref="F9:F25" si="1">D9/E9</f>
        <v>2.5099999999999998</v>
      </c>
      <c r="G9" s="16"/>
      <c r="H9" s="15">
        <f t="shared" ref="H9:H25" si="2">F9*E9^0.5</f>
        <v>19.115590495718408</v>
      </c>
      <c r="I9" s="15">
        <f t="shared" ref="I9:I25" si="3">E9^0.5</f>
        <v>7.6157731058639087</v>
      </c>
      <c r="J9" s="15">
        <f t="shared" ref="J9:J25" si="4">C9*E9^0.5</f>
        <v>803.69253586181833</v>
      </c>
      <c r="K9" s="15"/>
      <c r="L9" s="3"/>
    </row>
    <row r="10" spans="1:12" x14ac:dyDescent="0.25">
      <c r="A10" s="31">
        <f t="shared" ref="A10:A26" si="5">A9+1</f>
        <v>3</v>
      </c>
      <c r="B10" s="56" t="s">
        <v>554</v>
      </c>
      <c r="C10" s="15">
        <v>6.53</v>
      </c>
      <c r="D10" s="23">
        <v>5379.7912999999999</v>
      </c>
      <c r="E10" s="41">
        <v>3005.47</v>
      </c>
      <c r="F10" s="15">
        <f t="shared" si="1"/>
        <v>1.79</v>
      </c>
      <c r="G10" s="16"/>
      <c r="H10" s="15">
        <f t="shared" si="2"/>
        <v>98.131679018551395</v>
      </c>
      <c r="I10" s="15">
        <f t="shared" si="3"/>
        <v>54.822167049470053</v>
      </c>
      <c r="J10" s="15">
        <f t="shared" si="4"/>
        <v>357.98875083303949</v>
      </c>
      <c r="K10" s="15"/>
      <c r="L10" s="3"/>
    </row>
    <row r="11" spans="1:12" x14ac:dyDescent="0.25">
      <c r="A11" s="31">
        <f t="shared" si="5"/>
        <v>4</v>
      </c>
      <c r="B11" s="56" t="s">
        <v>545</v>
      </c>
      <c r="C11" s="15">
        <v>350</v>
      </c>
      <c r="D11" s="23">
        <v>5449.18</v>
      </c>
      <c r="E11" s="41">
        <v>1054</v>
      </c>
      <c r="F11" s="15">
        <f t="shared" si="1"/>
        <v>5.17</v>
      </c>
      <c r="G11" s="16"/>
      <c r="H11" s="15">
        <f t="shared" si="2"/>
        <v>167.84594305493354</v>
      </c>
      <c r="I11" s="15">
        <f t="shared" si="3"/>
        <v>32.465366161495851</v>
      </c>
      <c r="J11" s="15">
        <f t="shared" si="4"/>
        <v>11362.878156523548</v>
      </c>
      <c r="K11" s="15"/>
      <c r="L11" s="3"/>
    </row>
    <row r="12" spans="1:12" x14ac:dyDescent="0.25">
      <c r="A12" s="31">
        <f t="shared" si="5"/>
        <v>5</v>
      </c>
      <c r="B12" s="56" t="s">
        <v>546</v>
      </c>
      <c r="C12" s="15">
        <v>41.74</v>
      </c>
      <c r="D12" s="23">
        <v>1033.5999999999999</v>
      </c>
      <c r="E12" s="41">
        <v>680</v>
      </c>
      <c r="F12" s="15">
        <f t="shared" si="1"/>
        <v>1.5199999999999998</v>
      </c>
      <c r="G12" s="16"/>
      <c r="H12" s="15">
        <f t="shared" si="2"/>
        <v>39.636750623632103</v>
      </c>
      <c r="I12" s="15">
        <f t="shared" si="3"/>
        <v>26.076809620810597</v>
      </c>
      <c r="J12" s="15">
        <f t="shared" si="4"/>
        <v>1088.4460335726344</v>
      </c>
      <c r="K12" s="15"/>
      <c r="L12" s="3"/>
    </row>
    <row r="13" spans="1:12" x14ac:dyDescent="0.25">
      <c r="A13" s="31">
        <f t="shared" si="5"/>
        <v>6</v>
      </c>
      <c r="B13" s="56" t="s">
        <v>548</v>
      </c>
      <c r="C13" s="15">
        <v>26.25</v>
      </c>
      <c r="D13" s="23">
        <v>2740.9304000000002</v>
      </c>
      <c r="E13" s="41">
        <v>2015.39</v>
      </c>
      <c r="F13" s="15">
        <f t="shared" si="1"/>
        <v>1.36</v>
      </c>
      <c r="G13" s="16"/>
      <c r="H13" s="15">
        <f t="shared" si="2"/>
        <v>61.054609522950855</v>
      </c>
      <c r="I13" s="15">
        <f t="shared" si="3"/>
        <v>44.893095237463861</v>
      </c>
      <c r="J13" s="15">
        <f t="shared" si="4"/>
        <v>1178.4437499834264</v>
      </c>
      <c r="K13" s="15"/>
      <c r="L13" s="3"/>
    </row>
    <row r="14" spans="1:12" x14ac:dyDescent="0.25">
      <c r="A14" s="31">
        <f t="shared" si="5"/>
        <v>7</v>
      </c>
      <c r="B14" s="56" t="s">
        <v>548</v>
      </c>
      <c r="C14" s="15">
        <v>26.25</v>
      </c>
      <c r="D14" s="23">
        <v>886</v>
      </c>
      <c r="E14" s="41">
        <v>200</v>
      </c>
      <c r="F14" s="15">
        <f t="shared" si="1"/>
        <v>4.43</v>
      </c>
      <c r="G14" s="16"/>
      <c r="H14" s="15">
        <f t="shared" si="2"/>
        <v>62.649660813128108</v>
      </c>
      <c r="I14" s="15">
        <f t="shared" si="3"/>
        <v>14.142135623730951</v>
      </c>
      <c r="J14" s="15">
        <f t="shared" si="4"/>
        <v>371.23106012293749</v>
      </c>
      <c r="K14" s="15"/>
      <c r="L14" s="3"/>
    </row>
    <row r="15" spans="1:12" x14ac:dyDescent="0.25">
      <c r="A15" s="31">
        <f t="shared" si="5"/>
        <v>8</v>
      </c>
      <c r="B15" s="56" t="s">
        <v>548</v>
      </c>
      <c r="C15" s="15">
        <v>26.25</v>
      </c>
      <c r="D15" s="23">
        <v>56550.589099999997</v>
      </c>
      <c r="E15" s="41">
        <v>12765.37</v>
      </c>
      <c r="F15" s="15">
        <f t="shared" si="1"/>
        <v>4.43</v>
      </c>
      <c r="G15" s="16"/>
      <c r="H15" s="15">
        <f t="shared" si="2"/>
        <v>500.51884051751739</v>
      </c>
      <c r="I15" s="15">
        <f t="shared" si="3"/>
        <v>112.98393691140348</v>
      </c>
      <c r="J15" s="15">
        <f t="shared" si="4"/>
        <v>2965.8283439243414</v>
      </c>
      <c r="K15" s="15"/>
      <c r="L15" s="3"/>
    </row>
    <row r="16" spans="1:12" x14ac:dyDescent="0.25">
      <c r="A16" s="31">
        <f t="shared" si="5"/>
        <v>9</v>
      </c>
      <c r="B16" s="62">
        <v>6</v>
      </c>
      <c r="C16" s="15">
        <v>26.25</v>
      </c>
      <c r="D16" s="23">
        <v>160.48000000000002</v>
      </c>
      <c r="E16" s="41">
        <v>118</v>
      </c>
      <c r="F16" s="15">
        <f t="shared" si="1"/>
        <v>1.36</v>
      </c>
      <c r="G16" s="16"/>
      <c r="H16" s="15">
        <f t="shared" si="2"/>
        <v>14.773381468032294</v>
      </c>
      <c r="I16" s="15">
        <f t="shared" si="3"/>
        <v>10.862780491200215</v>
      </c>
      <c r="J16" s="15">
        <f t="shared" si="4"/>
        <v>285.14798789400567</v>
      </c>
      <c r="K16" s="15"/>
      <c r="L16" s="3"/>
    </row>
    <row r="17" spans="1:12" x14ac:dyDescent="0.25">
      <c r="A17" s="31">
        <f t="shared" si="5"/>
        <v>10</v>
      </c>
      <c r="B17" s="56" t="s">
        <v>545</v>
      </c>
      <c r="C17" s="15">
        <v>350</v>
      </c>
      <c r="D17" s="23">
        <v>7899.8323799999989</v>
      </c>
      <c r="E17" s="41">
        <v>1528.0139999999999</v>
      </c>
      <c r="F17" s="15">
        <f t="shared" si="1"/>
        <v>5.17</v>
      </c>
      <c r="G17" s="16"/>
      <c r="H17" s="15">
        <f t="shared" si="2"/>
        <v>202.0943675726763</v>
      </c>
      <c r="I17" s="15">
        <f t="shared" si="3"/>
        <v>39.089819646552478</v>
      </c>
      <c r="J17" s="15">
        <f t="shared" si="4"/>
        <v>13681.436876293366</v>
      </c>
      <c r="K17" s="15"/>
      <c r="L17" s="3"/>
    </row>
    <row r="18" spans="1:12" x14ac:dyDescent="0.25">
      <c r="A18" s="31">
        <f t="shared" si="5"/>
        <v>11</v>
      </c>
      <c r="B18" s="56" t="s">
        <v>546</v>
      </c>
      <c r="C18" s="15">
        <v>41.74</v>
      </c>
      <c r="D18" s="23">
        <v>565.44000000000005</v>
      </c>
      <c r="E18" s="41">
        <v>372</v>
      </c>
      <c r="F18" s="15">
        <f t="shared" si="1"/>
        <v>1.5200000000000002</v>
      </c>
      <c r="G18" s="16"/>
      <c r="H18" s="15">
        <f t="shared" si="2"/>
        <v>29.316698313418588</v>
      </c>
      <c r="I18" s="15">
        <f t="shared" si="3"/>
        <v>19.28730152198591</v>
      </c>
      <c r="J18" s="15">
        <f t="shared" si="4"/>
        <v>805.05196552769189</v>
      </c>
      <c r="K18" s="15"/>
      <c r="L18" s="3"/>
    </row>
    <row r="19" spans="1:12" x14ac:dyDescent="0.25">
      <c r="A19" s="31">
        <f t="shared" si="5"/>
        <v>12</v>
      </c>
      <c r="B19" s="56" t="s">
        <v>547</v>
      </c>
      <c r="C19" s="15">
        <v>211.59</v>
      </c>
      <c r="D19" s="23">
        <v>7533.4427999999998</v>
      </c>
      <c r="E19" s="41">
        <v>2146.2800000000002</v>
      </c>
      <c r="F19" s="15">
        <f t="shared" si="1"/>
        <v>3.51</v>
      </c>
      <c r="G19" s="16"/>
      <c r="H19" s="15">
        <f t="shared" si="2"/>
        <v>162.61114423064612</v>
      </c>
      <c r="I19" s="15">
        <f t="shared" si="3"/>
        <v>46.327961319272404</v>
      </c>
      <c r="J19" s="15">
        <f t="shared" si="4"/>
        <v>9802.5333355448474</v>
      </c>
      <c r="K19" s="15"/>
      <c r="L19" s="3"/>
    </row>
    <row r="20" spans="1:12" x14ac:dyDescent="0.25">
      <c r="A20" s="31">
        <f t="shared" si="5"/>
        <v>13</v>
      </c>
      <c r="B20" s="56" t="s">
        <v>552</v>
      </c>
      <c r="C20" s="15">
        <v>500</v>
      </c>
      <c r="D20" s="23">
        <v>2329.6</v>
      </c>
      <c r="E20" s="41">
        <v>280</v>
      </c>
      <c r="F20" s="15">
        <f t="shared" si="1"/>
        <v>8.32</v>
      </c>
      <c r="G20" s="16"/>
      <c r="H20" s="15">
        <f t="shared" si="2"/>
        <v>139.22022841527018</v>
      </c>
      <c r="I20" s="15">
        <f t="shared" si="3"/>
        <v>16.733200530681511</v>
      </c>
      <c r="J20" s="15">
        <f t="shared" si="4"/>
        <v>8366.6002653407559</v>
      </c>
      <c r="K20" s="15"/>
      <c r="L20" s="3"/>
    </row>
    <row r="21" spans="1:12" x14ac:dyDescent="0.25">
      <c r="A21" s="31">
        <f t="shared" si="5"/>
        <v>14</v>
      </c>
      <c r="B21" s="56" t="s">
        <v>547</v>
      </c>
      <c r="C21" s="15">
        <v>211.59</v>
      </c>
      <c r="D21" s="23">
        <v>2042.8901999999998</v>
      </c>
      <c r="E21" s="41">
        <v>582.02</v>
      </c>
      <c r="F21" s="15">
        <f t="shared" si="1"/>
        <v>3.51</v>
      </c>
      <c r="G21" s="16"/>
      <c r="H21" s="15">
        <f t="shared" si="2"/>
        <v>84.679068263650606</v>
      </c>
      <c r="I21" s="15">
        <f t="shared" si="3"/>
        <v>24.125090673404731</v>
      </c>
      <c r="J21" s="15">
        <f t="shared" si="4"/>
        <v>5104.6279355857068</v>
      </c>
      <c r="K21" s="15"/>
      <c r="L21" s="3"/>
    </row>
    <row r="22" spans="1:12" x14ac:dyDescent="0.25">
      <c r="A22" s="31">
        <f t="shared" si="5"/>
        <v>15</v>
      </c>
      <c r="B22" s="56" t="s">
        <v>547</v>
      </c>
      <c r="C22" s="15">
        <v>211.59</v>
      </c>
      <c r="D22" s="23">
        <v>15651.2655</v>
      </c>
      <c r="E22" s="41">
        <v>4459.05</v>
      </c>
      <c r="F22" s="15">
        <f t="shared" si="1"/>
        <v>3.51</v>
      </c>
      <c r="G22" s="16"/>
      <c r="H22" s="15">
        <f t="shared" si="2"/>
        <v>234.38417588438006</v>
      </c>
      <c r="I22" s="15">
        <f t="shared" si="3"/>
        <v>66.776118485578365</v>
      </c>
      <c r="J22" s="15">
        <f t="shared" si="4"/>
        <v>14129.158910363527</v>
      </c>
      <c r="K22" s="15"/>
      <c r="L22" s="3"/>
    </row>
    <row r="23" spans="1:12" x14ac:dyDescent="0.25">
      <c r="A23" s="31">
        <f t="shared" si="5"/>
        <v>16</v>
      </c>
      <c r="B23" s="56" t="s">
        <v>545</v>
      </c>
      <c r="C23" s="15">
        <v>350</v>
      </c>
      <c r="D23" s="23">
        <v>114342.33984</v>
      </c>
      <c r="E23" s="41">
        <v>16150.048000000001</v>
      </c>
      <c r="F23" s="15">
        <f t="shared" si="1"/>
        <v>7.08</v>
      </c>
      <c r="G23" s="16"/>
      <c r="H23" s="15">
        <f t="shared" si="2"/>
        <v>899.74650100303256</v>
      </c>
      <c r="I23" s="15">
        <f t="shared" si="3"/>
        <v>127.08283912472211</v>
      </c>
      <c r="J23" s="15">
        <f t="shared" si="4"/>
        <v>44478.993693652737</v>
      </c>
      <c r="K23" s="15"/>
      <c r="L23" s="3"/>
    </row>
    <row r="24" spans="1:12" x14ac:dyDescent="0.25">
      <c r="A24" s="31">
        <f t="shared" si="5"/>
        <v>17</v>
      </c>
      <c r="B24" s="56" t="s">
        <v>547</v>
      </c>
      <c r="C24" s="15">
        <v>211.59</v>
      </c>
      <c r="D24" s="23">
        <v>4323.0736000000006</v>
      </c>
      <c r="E24" s="41">
        <v>937.76</v>
      </c>
      <c r="F24" s="15">
        <f t="shared" si="1"/>
        <v>4.6100000000000003</v>
      </c>
      <c r="G24" s="16"/>
      <c r="H24" s="15">
        <f t="shared" si="2"/>
        <v>141.17141812704159</v>
      </c>
      <c r="I24" s="15">
        <f t="shared" si="3"/>
        <v>30.62286727267713</v>
      </c>
      <c r="J24" s="15">
        <f t="shared" si="4"/>
        <v>6479.492486225754</v>
      </c>
      <c r="K24" s="15"/>
      <c r="L24" s="3"/>
    </row>
    <row r="25" spans="1:12" x14ac:dyDescent="0.25">
      <c r="A25" s="31">
        <f t="shared" si="5"/>
        <v>18</v>
      </c>
      <c r="B25" s="56" t="s">
        <v>552</v>
      </c>
      <c r="C25" s="15">
        <v>500</v>
      </c>
      <c r="D25" s="23">
        <v>2158.9364</v>
      </c>
      <c r="E25" s="41">
        <v>153.88</v>
      </c>
      <c r="F25" s="15">
        <f t="shared" si="1"/>
        <v>14.030000000000001</v>
      </c>
      <c r="G25" s="16"/>
      <c r="H25" s="15">
        <f t="shared" si="2"/>
        <v>174.039873856539</v>
      </c>
      <c r="I25" s="15">
        <f t="shared" si="3"/>
        <v>12.404837765968566</v>
      </c>
      <c r="J25" s="15">
        <f t="shared" si="4"/>
        <v>6202.4188829842824</v>
      </c>
      <c r="K25" s="15"/>
      <c r="L25" s="3"/>
    </row>
    <row r="26" spans="1:12" x14ac:dyDescent="0.25">
      <c r="A26" s="31">
        <f t="shared" si="5"/>
        <v>19</v>
      </c>
      <c r="B26" s="56" t="s">
        <v>551</v>
      </c>
      <c r="C26" s="15">
        <v>105.53</v>
      </c>
      <c r="D26" s="23">
        <v>173229.28149999998</v>
      </c>
      <c r="E26" s="41">
        <v>69015.649999999994</v>
      </c>
      <c r="F26" s="15">
        <f t="shared" ref="F26:F40" si="6">IFERROR(D26/E26, 0)</f>
        <v>2.5099999999999998</v>
      </c>
      <c r="G26" s="16"/>
      <c r="H26" s="15">
        <f t="shared" ref="H26:H28" si="7">F26*E26^0.5</f>
        <v>659.39782875362869</v>
      </c>
      <c r="I26" s="15">
        <f t="shared" ref="I26:I28" si="8">E26^0.5</f>
        <v>262.70829830821862</v>
      </c>
      <c r="J26" s="15">
        <f t="shared" si="0"/>
        <v>27723.606720466312</v>
      </c>
      <c r="K26" s="15"/>
      <c r="L26" s="3"/>
    </row>
    <row r="27" spans="1:12" x14ac:dyDescent="0.25">
      <c r="A27" s="31">
        <f t="shared" ref="A27:A59" si="9">A26+1</f>
        <v>20</v>
      </c>
      <c r="B27" s="56" t="s">
        <v>555</v>
      </c>
      <c r="C27" s="15">
        <v>133.07</v>
      </c>
      <c r="D27" s="23">
        <v>15500.16</v>
      </c>
      <c r="E27" s="41">
        <v>4416</v>
      </c>
      <c r="F27" s="15">
        <f t="shared" si="6"/>
        <v>3.51</v>
      </c>
      <c r="G27" s="16"/>
      <c r="H27" s="15">
        <f t="shared" si="7"/>
        <v>233.24999807073954</v>
      </c>
      <c r="I27" s="15">
        <f t="shared" si="8"/>
        <v>66.452990903344599</v>
      </c>
      <c r="J27" s="15">
        <f t="shared" si="0"/>
        <v>8842.8994995080648</v>
      </c>
      <c r="K27" s="15"/>
      <c r="L27" s="3"/>
    </row>
    <row r="28" spans="1:12" x14ac:dyDescent="0.25">
      <c r="A28" s="31">
        <f t="shared" si="9"/>
        <v>21</v>
      </c>
      <c r="B28" s="56" t="s">
        <v>545</v>
      </c>
      <c r="C28" s="15">
        <v>350</v>
      </c>
      <c r="D28" s="23">
        <v>1585451.3290000001</v>
      </c>
      <c r="E28" s="41">
        <v>306663.7</v>
      </c>
      <c r="F28" s="15">
        <f t="shared" si="6"/>
        <v>5.17</v>
      </c>
      <c r="G28" s="16"/>
      <c r="H28" s="15">
        <f t="shared" si="7"/>
        <v>2863.0025097666257</v>
      </c>
      <c r="I28" s="15">
        <f t="shared" si="8"/>
        <v>553.772245602829</v>
      </c>
      <c r="J28" s="15">
        <f t="shared" si="0"/>
        <v>193820.28596099015</v>
      </c>
      <c r="K28" s="15"/>
      <c r="L28" s="3"/>
    </row>
    <row r="29" spans="1:12" x14ac:dyDescent="0.25">
      <c r="A29" s="31">
        <f t="shared" si="9"/>
        <v>22</v>
      </c>
      <c r="B29" s="56" t="s">
        <v>545</v>
      </c>
      <c r="C29" s="15">
        <v>350</v>
      </c>
      <c r="D29" s="23">
        <v>5964.2153999999991</v>
      </c>
      <c r="E29" s="41">
        <v>1153.6199999999999</v>
      </c>
      <c r="F29" s="15">
        <f t="shared" si="6"/>
        <v>5.17</v>
      </c>
      <c r="G29" s="16"/>
      <c r="H29" s="15">
        <f t="shared" ref="H29:H40" si="10">F29*E29^0.5</f>
        <v>175.59895676797169</v>
      </c>
      <c r="I29" s="15">
        <f t="shared" ref="I29:I40" si="11">E29^0.5</f>
        <v>33.964981966725666</v>
      </c>
      <c r="J29" s="15">
        <f t="shared" ref="J29:J40" si="12">C29*E29^0.5</f>
        <v>11887.743688353983</v>
      </c>
      <c r="K29" s="15"/>
      <c r="L29" s="3"/>
    </row>
    <row r="30" spans="1:12" x14ac:dyDescent="0.25">
      <c r="A30" s="31">
        <f t="shared" si="9"/>
        <v>23</v>
      </c>
      <c r="B30" s="56" t="s">
        <v>546</v>
      </c>
      <c r="C30" s="15">
        <v>41.74</v>
      </c>
      <c r="D30" s="23">
        <v>7698.7544000000007</v>
      </c>
      <c r="E30" s="41">
        <v>5064.97</v>
      </c>
      <c r="F30" s="15">
        <f t="shared" si="6"/>
        <v>1.52</v>
      </c>
      <c r="G30" s="16"/>
      <c r="H30" s="15">
        <f t="shared" si="10"/>
        <v>108.17627599432326</v>
      </c>
      <c r="I30" s="15">
        <f t="shared" si="11"/>
        <v>71.168602627844251</v>
      </c>
      <c r="J30" s="15">
        <f t="shared" si="12"/>
        <v>2970.577473686219</v>
      </c>
      <c r="K30" s="15"/>
      <c r="L30" s="3"/>
    </row>
    <row r="31" spans="1:12" x14ac:dyDescent="0.25">
      <c r="A31" s="31">
        <f t="shared" si="9"/>
        <v>24</v>
      </c>
      <c r="B31" s="56" t="s">
        <v>546</v>
      </c>
      <c r="C31" s="15">
        <v>41.74</v>
      </c>
      <c r="D31" s="23">
        <v>2408.6999999999998</v>
      </c>
      <c r="E31" s="41">
        <v>465</v>
      </c>
      <c r="F31" s="15">
        <f t="shared" si="6"/>
        <v>5.18</v>
      </c>
      <c r="G31" s="16"/>
      <c r="H31" s="15">
        <f t="shared" si="10"/>
        <v>111.70078782175172</v>
      </c>
      <c r="I31" s="15">
        <f t="shared" si="11"/>
        <v>21.563858652847824</v>
      </c>
      <c r="J31" s="15">
        <f t="shared" si="12"/>
        <v>900.07546016986817</v>
      </c>
      <c r="K31" s="15"/>
      <c r="L31" s="3"/>
    </row>
    <row r="32" spans="1:12" x14ac:dyDescent="0.25">
      <c r="A32" s="31">
        <f t="shared" si="9"/>
        <v>25</v>
      </c>
      <c r="B32" s="56" t="s">
        <v>547</v>
      </c>
      <c r="C32" s="15">
        <v>211.59</v>
      </c>
      <c r="D32" s="23">
        <v>341069.78879999998</v>
      </c>
      <c r="E32" s="41">
        <v>97170.880000000005</v>
      </c>
      <c r="F32" s="15">
        <f t="shared" si="6"/>
        <v>3.51</v>
      </c>
      <c r="G32" s="16"/>
      <c r="H32" s="15">
        <f t="shared" si="10"/>
        <v>1094.1457666545166</v>
      </c>
      <c r="I32" s="15">
        <f t="shared" si="11"/>
        <v>311.72244064231245</v>
      </c>
      <c r="J32" s="15">
        <f t="shared" si="12"/>
        <v>65957.351215506889</v>
      </c>
      <c r="K32" s="15"/>
      <c r="L32" s="3"/>
    </row>
    <row r="33" spans="1:12" x14ac:dyDescent="0.25">
      <c r="A33" s="31">
        <f t="shared" si="9"/>
        <v>26</v>
      </c>
      <c r="B33" s="56" t="s">
        <v>547</v>
      </c>
      <c r="C33" s="15">
        <v>211.59</v>
      </c>
      <c r="D33" s="23">
        <v>2825.6903999999995</v>
      </c>
      <c r="E33" s="41">
        <v>805.04</v>
      </c>
      <c r="F33" s="15">
        <f t="shared" si="6"/>
        <v>3.5099999999999993</v>
      </c>
      <c r="G33" s="16"/>
      <c r="H33" s="15">
        <f t="shared" si="10"/>
        <v>99.590026127117738</v>
      </c>
      <c r="I33" s="15">
        <f t="shared" si="11"/>
        <v>28.373226816842667</v>
      </c>
      <c r="J33" s="15">
        <f t="shared" si="12"/>
        <v>6003.4910621757399</v>
      </c>
      <c r="K33" s="15"/>
      <c r="L33" s="3"/>
    </row>
    <row r="34" spans="1:12" x14ac:dyDescent="0.25">
      <c r="A34" s="31">
        <f t="shared" si="9"/>
        <v>27</v>
      </c>
      <c r="B34" s="56" t="s">
        <v>547</v>
      </c>
      <c r="C34" s="15">
        <v>211.59</v>
      </c>
      <c r="D34" s="23">
        <v>437.06519999999995</v>
      </c>
      <c r="E34" s="41">
        <v>124.52</v>
      </c>
      <c r="F34" s="15">
        <f t="shared" si="6"/>
        <v>3.51</v>
      </c>
      <c r="G34" s="16"/>
      <c r="H34" s="15">
        <f t="shared" si="10"/>
        <v>39.167573986653807</v>
      </c>
      <c r="I34" s="15">
        <f t="shared" si="11"/>
        <v>11.158852987650658</v>
      </c>
      <c r="J34" s="15">
        <f t="shared" si="12"/>
        <v>2361.1017036570029</v>
      </c>
      <c r="K34" s="15"/>
      <c r="L34" s="3"/>
    </row>
    <row r="35" spans="1:12" x14ac:dyDescent="0.25">
      <c r="A35" s="31">
        <f t="shared" si="9"/>
        <v>28</v>
      </c>
      <c r="B35" s="56" t="s">
        <v>552</v>
      </c>
      <c r="C35" s="15">
        <v>500</v>
      </c>
      <c r="D35" s="23">
        <v>104500.6976</v>
      </c>
      <c r="E35" s="41">
        <v>12560.18</v>
      </c>
      <c r="F35" s="15">
        <f t="shared" si="6"/>
        <v>8.32</v>
      </c>
      <c r="G35" s="16"/>
      <c r="H35" s="15">
        <f t="shared" si="10"/>
        <v>932.44077776124743</v>
      </c>
      <c r="I35" s="15">
        <f t="shared" si="11"/>
        <v>112.07220886553455</v>
      </c>
      <c r="J35" s="15">
        <f t="shared" si="12"/>
        <v>56036.104432767272</v>
      </c>
      <c r="K35" s="15"/>
      <c r="L35" s="3"/>
    </row>
    <row r="36" spans="1:12" x14ac:dyDescent="0.25">
      <c r="A36" s="31">
        <f t="shared" si="9"/>
        <v>29</v>
      </c>
      <c r="B36" s="56" t="s">
        <v>548</v>
      </c>
      <c r="C36" s="15">
        <v>26.25</v>
      </c>
      <c r="D36" s="23">
        <v>2246.6792</v>
      </c>
      <c r="E36" s="41">
        <v>1651.97</v>
      </c>
      <c r="F36" s="15">
        <f t="shared" si="6"/>
        <v>1.36</v>
      </c>
      <c r="G36" s="16"/>
      <c r="H36" s="15">
        <f t="shared" si="10"/>
        <v>55.27642998602569</v>
      </c>
      <c r="I36" s="15">
        <f t="shared" si="11"/>
        <v>40.644433813254182</v>
      </c>
      <c r="J36" s="15">
        <f t="shared" si="12"/>
        <v>1066.9163875979223</v>
      </c>
      <c r="K36" s="15"/>
      <c r="L36" s="3"/>
    </row>
    <row r="37" spans="1:12" x14ac:dyDescent="0.25">
      <c r="A37" s="31">
        <f t="shared" si="9"/>
        <v>30</v>
      </c>
      <c r="B37" s="56" t="s">
        <v>548</v>
      </c>
      <c r="C37" s="15">
        <v>26.25</v>
      </c>
      <c r="D37" s="23">
        <v>9409.2756999999983</v>
      </c>
      <c r="E37" s="41">
        <v>2123.9899999999998</v>
      </c>
      <c r="F37" s="15">
        <f t="shared" si="6"/>
        <v>4.43</v>
      </c>
      <c r="G37" s="16"/>
      <c r="H37" s="15">
        <f t="shared" si="10"/>
        <v>204.16437336371885</v>
      </c>
      <c r="I37" s="15">
        <f t="shared" si="11"/>
        <v>46.0867659963248</v>
      </c>
      <c r="J37" s="15">
        <f t="shared" si="12"/>
        <v>1209.777607403526</v>
      </c>
      <c r="K37" s="15"/>
      <c r="L37" s="3"/>
    </row>
    <row r="38" spans="1:12" x14ac:dyDescent="0.25">
      <c r="A38" s="31">
        <f t="shared" si="9"/>
        <v>31</v>
      </c>
      <c r="B38" s="56" t="s">
        <v>550</v>
      </c>
      <c r="C38" s="15">
        <v>16.510000000000002</v>
      </c>
      <c r="D38" s="23">
        <v>8602.74</v>
      </c>
      <c r="E38" s="41">
        <v>4806</v>
      </c>
      <c r="F38" s="15">
        <f t="shared" si="6"/>
        <v>1.79</v>
      </c>
      <c r="G38" s="16"/>
      <c r="H38" s="15">
        <f t="shared" si="10"/>
        <v>124.09232288904903</v>
      </c>
      <c r="I38" s="15">
        <f t="shared" si="11"/>
        <v>69.325320049748058</v>
      </c>
      <c r="J38" s="15">
        <f t="shared" si="12"/>
        <v>1144.5610340213404</v>
      </c>
      <c r="K38" s="15"/>
      <c r="L38" s="3"/>
    </row>
    <row r="39" spans="1:12" x14ac:dyDescent="0.25">
      <c r="A39" s="31">
        <f t="shared" si="9"/>
        <v>32</v>
      </c>
      <c r="B39" s="56" t="s">
        <v>547</v>
      </c>
      <c r="C39" s="15">
        <v>211.59</v>
      </c>
      <c r="D39" s="23">
        <v>257.00219999999996</v>
      </c>
      <c r="E39" s="41">
        <v>73.22</v>
      </c>
      <c r="F39" s="15">
        <f t="shared" si="6"/>
        <v>3.5099999999999993</v>
      </c>
      <c r="G39" s="16"/>
      <c r="H39" s="15">
        <f t="shared" si="10"/>
        <v>30.034608737255088</v>
      </c>
      <c r="I39" s="15">
        <f t="shared" si="11"/>
        <v>8.5568685861125626</v>
      </c>
      <c r="J39" s="15">
        <f t="shared" si="12"/>
        <v>1810.5478241355572</v>
      </c>
      <c r="K39" s="15"/>
      <c r="L39" s="3"/>
    </row>
    <row r="40" spans="1:12" x14ac:dyDescent="0.25">
      <c r="A40" s="31">
        <f t="shared" si="9"/>
        <v>33</v>
      </c>
      <c r="B40" s="56" t="s">
        <v>547</v>
      </c>
      <c r="C40" s="15">
        <v>211.59</v>
      </c>
      <c r="D40" s="23">
        <v>10234.458000000001</v>
      </c>
      <c r="E40" s="41">
        <v>2915.8</v>
      </c>
      <c r="F40" s="15">
        <f t="shared" si="6"/>
        <v>3.51</v>
      </c>
      <c r="G40" s="16"/>
      <c r="H40" s="15">
        <f t="shared" si="10"/>
        <v>189.53349988854214</v>
      </c>
      <c r="I40" s="15">
        <f t="shared" si="11"/>
        <v>53.998148116393772</v>
      </c>
      <c r="J40" s="15">
        <f t="shared" si="12"/>
        <v>11425.468159947759</v>
      </c>
      <c r="K40" s="15"/>
      <c r="L40" s="3"/>
    </row>
    <row r="41" spans="1:12" x14ac:dyDescent="0.25">
      <c r="A41" s="31">
        <f t="shared" si="9"/>
        <v>34</v>
      </c>
      <c r="B41" s="17" t="s">
        <v>13</v>
      </c>
      <c r="D41" s="60">
        <f>SUM(D8:D40)</f>
        <v>2499761.9511100012</v>
      </c>
      <c r="E41" s="19">
        <f>SUM(E8:E40)</f>
        <v>555657.62900000007</v>
      </c>
      <c r="L41" s="3"/>
    </row>
    <row r="42" spans="1:12" x14ac:dyDescent="0.25">
      <c r="A42" s="31">
        <f t="shared" si="9"/>
        <v>35</v>
      </c>
      <c r="L42" s="3"/>
    </row>
    <row r="43" spans="1:12" ht="13" x14ac:dyDescent="0.3">
      <c r="A43" s="31">
        <f t="shared" si="9"/>
        <v>36</v>
      </c>
      <c r="B43" s="9" t="s">
        <v>14</v>
      </c>
      <c r="H43" s="74" t="s">
        <v>15</v>
      </c>
      <c r="I43" s="74"/>
      <c r="L43" s="3"/>
    </row>
    <row r="44" spans="1:12" x14ac:dyDescent="0.25">
      <c r="A44" s="31">
        <f t="shared" si="9"/>
        <v>37</v>
      </c>
      <c r="L44" s="3"/>
    </row>
    <row r="45" spans="1:12" x14ac:dyDescent="0.25">
      <c r="A45" s="31">
        <f t="shared" si="9"/>
        <v>38</v>
      </c>
      <c r="B45" s="2" t="s">
        <v>16</v>
      </c>
      <c r="D45" s="20">
        <f>H45</f>
        <v>1.0430121968226144E-2</v>
      </c>
      <c r="H45" s="20">
        <f t="array" ref="H45:I47">LINEST(H8:H40,I8:J40,FALSE,TRUE)</f>
        <v>1.0430121968226144E-2</v>
      </c>
      <c r="I45" s="1">
        <v>1.6325645952193204</v>
      </c>
      <c r="L45" s="3"/>
    </row>
    <row r="46" spans="1:12" x14ac:dyDescent="0.25">
      <c r="A46" s="31">
        <f t="shared" si="9"/>
        <v>39</v>
      </c>
      <c r="B46" s="2" t="s">
        <v>17</v>
      </c>
      <c r="D46" s="20">
        <f>I45</f>
        <v>1.6325645952193204</v>
      </c>
      <c r="H46" s="20">
        <v>9.8412544625422517E-4</v>
      </c>
      <c r="I46" s="1">
        <v>0.29233625862811252</v>
      </c>
      <c r="L46" s="3"/>
    </row>
    <row r="47" spans="1:12" x14ac:dyDescent="0.25">
      <c r="A47" s="31">
        <f t="shared" si="9"/>
        <v>40</v>
      </c>
      <c r="B47" s="2" t="s">
        <v>18</v>
      </c>
      <c r="D47" s="1">
        <f>H47</f>
        <v>0.98263727280389679</v>
      </c>
      <c r="H47" s="20">
        <v>0.98263727280389679</v>
      </c>
      <c r="I47" s="1">
        <v>82.754972194535256</v>
      </c>
      <c r="L47" s="3"/>
    </row>
    <row r="48" spans="1:12" x14ac:dyDescent="0.25">
      <c r="A48" s="31">
        <f t="shared" si="9"/>
        <v>41</v>
      </c>
      <c r="H48" s="20"/>
      <c r="I48" s="20"/>
      <c r="L48" s="3"/>
    </row>
    <row r="49" spans="1:12" ht="13" x14ac:dyDescent="0.3">
      <c r="A49" s="31">
        <f t="shared" si="9"/>
        <v>42</v>
      </c>
      <c r="B49" s="21" t="s">
        <v>19</v>
      </c>
      <c r="C49" s="22"/>
      <c r="L49" s="3"/>
    </row>
    <row r="50" spans="1:12" x14ac:dyDescent="0.25">
      <c r="A50" s="31">
        <f t="shared" si="9"/>
        <v>43</v>
      </c>
      <c r="C50" s="22"/>
      <c r="L50" s="3"/>
    </row>
    <row r="51" spans="1:12" x14ac:dyDescent="0.25">
      <c r="A51" s="31">
        <f t="shared" si="9"/>
        <v>44</v>
      </c>
      <c r="B51" s="2" t="s">
        <v>20</v>
      </c>
      <c r="C51" s="22"/>
      <c r="D51" s="16">
        <f>E41</f>
        <v>555657.62900000007</v>
      </c>
      <c r="L51" s="3"/>
    </row>
    <row r="52" spans="1:12" x14ac:dyDescent="0.25">
      <c r="A52" s="31">
        <f t="shared" si="9"/>
        <v>45</v>
      </c>
      <c r="B52" s="2" t="s">
        <v>21</v>
      </c>
      <c r="C52" s="22"/>
      <c r="D52" s="23">
        <f>D46</f>
        <v>1.6325645952193204</v>
      </c>
      <c r="E52" s="24"/>
      <c r="F52" s="3"/>
      <c r="L52" s="3"/>
    </row>
    <row r="53" spans="1:12" x14ac:dyDescent="0.25">
      <c r="A53" s="31">
        <f t="shared" si="9"/>
        <v>46</v>
      </c>
      <c r="B53" s="2" t="s">
        <v>22</v>
      </c>
      <c r="C53" s="22"/>
      <c r="D53" s="23">
        <f>MIN(F8:F40)</f>
        <v>1.36</v>
      </c>
      <c r="L53" s="3"/>
    </row>
    <row r="54" spans="1:12" x14ac:dyDescent="0.25">
      <c r="A54" s="31">
        <f t="shared" si="9"/>
        <v>47</v>
      </c>
      <c r="B54" s="2" t="s">
        <v>23</v>
      </c>
      <c r="C54" s="22"/>
      <c r="D54" s="42" t="s">
        <v>24</v>
      </c>
      <c r="L54" s="3"/>
    </row>
    <row r="55" spans="1:12" x14ac:dyDescent="0.25">
      <c r="A55" s="31">
        <f t="shared" si="9"/>
        <v>48</v>
      </c>
      <c r="B55" s="2" t="s">
        <v>25</v>
      </c>
      <c r="C55" s="22"/>
      <c r="D55" s="25">
        <f>IF(D54="Z",D51*D52,D51*D53)</f>
        <v>907146.97216891241</v>
      </c>
      <c r="L55" s="3"/>
    </row>
    <row r="56" spans="1:12" x14ac:dyDescent="0.25">
      <c r="A56" s="31">
        <f t="shared" si="9"/>
        <v>49</v>
      </c>
      <c r="B56" s="2" t="s">
        <v>26</v>
      </c>
      <c r="C56" s="22"/>
      <c r="D56" s="25">
        <f>D41</f>
        <v>2499761.9511100012</v>
      </c>
      <c r="L56" s="3"/>
    </row>
    <row r="57" spans="1:12" x14ac:dyDescent="0.25">
      <c r="A57" s="31">
        <f t="shared" si="9"/>
        <v>50</v>
      </c>
      <c r="B57" s="2" t="s">
        <v>27</v>
      </c>
      <c r="C57" s="22"/>
      <c r="D57" s="26">
        <f>D55/D56</f>
        <v>0.3628933434105997</v>
      </c>
      <c r="F57" s="49"/>
      <c r="G57" s="49"/>
      <c r="H57" s="49"/>
      <c r="L57" s="3"/>
    </row>
    <row r="58" spans="1:12" x14ac:dyDescent="0.25">
      <c r="A58" s="31">
        <f t="shared" si="9"/>
        <v>51</v>
      </c>
      <c r="B58" s="2" t="s">
        <v>28</v>
      </c>
      <c r="C58" s="22"/>
      <c r="D58" s="27">
        <f>D57</f>
        <v>0.3628933434105997</v>
      </c>
      <c r="F58" s="46"/>
      <c r="H58" s="46"/>
      <c r="L58" s="3"/>
    </row>
    <row r="59" spans="1:12" x14ac:dyDescent="0.25">
      <c r="A59" s="31">
        <f t="shared" si="9"/>
        <v>52</v>
      </c>
      <c r="B59" s="2" t="s">
        <v>29</v>
      </c>
      <c r="C59" s="22"/>
      <c r="D59" s="28">
        <f>1-D58</f>
        <v>0.63710665658940036</v>
      </c>
      <c r="F59" s="46"/>
      <c r="H59" s="46"/>
      <c r="L59" s="3"/>
    </row>
  </sheetData>
  <mergeCells count="1">
    <mergeCell ref="H43:I43"/>
  </mergeCells>
  <pageMargins left="0.7" right="0.7" top="0.75" bottom="0.75" header="0.3" footer="0.3"/>
  <pageSetup scale="69" fitToHeight="0" orientation="portrait" r:id="rId1"/>
  <headerFooter>
    <oddHeader>&amp;R&amp;"Times New Roman,Bold"Exhibit JW-2
Page &amp;P of &amp;N</oddHeader>
  </headerFooter>
  <colBreaks count="1" manualBreakCount="1">
    <brk id="10" max="1048575" man="1"/>
  </colBreaks>
  <ignoredErrors>
    <ignoredError sqref="D46" formula="1"/>
    <ignoredError sqref="B8 B35:B38 B20 B23 B28:B31 B10:B18" numberStoredAsText="1"/>
    <ignoredError sqref="B32:B34 B39:B40 B19 B21:B22 B24:B27 B9" twoDigitTextYear="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D32F8-C4A6-4B42-B7A9-58D6B0FE2EC7}">
  <sheetPr>
    <pageSetUpPr fitToPage="1"/>
  </sheetPr>
  <dimension ref="A1:L277"/>
  <sheetViews>
    <sheetView view="pageBreakPreview" topLeftCell="A227" zoomScaleNormal="100" zoomScaleSheetLayoutView="100" workbookViewId="0">
      <selection activeCell="G3" sqref="G3"/>
    </sheetView>
  </sheetViews>
  <sheetFormatPr defaultColWidth="8.81640625" defaultRowHeight="12.5" x14ac:dyDescent="0.25"/>
  <cols>
    <col min="1" max="1" width="8.81640625" style="2"/>
    <col min="2" max="2" width="26.26953125" style="2" customWidth="1"/>
    <col min="3" max="3" width="11.453125" style="67" customWidth="1"/>
    <col min="4" max="4" width="16" style="2" bestFit="1" customWidth="1"/>
    <col min="5" max="5" width="9.7265625" style="2" bestFit="1" customWidth="1"/>
    <col min="6" max="6" width="16.26953125" style="2" customWidth="1"/>
    <col min="7" max="7" width="4.81640625" style="2" customWidth="1"/>
    <col min="8" max="8" width="11.26953125" style="2" bestFit="1" customWidth="1"/>
    <col min="9" max="9" width="12.54296875" style="2" customWidth="1"/>
    <col min="10" max="10" width="9.26953125" style="2" bestFit="1" customWidth="1"/>
    <col min="11" max="11" width="8.7265625" style="2" customWidth="1"/>
    <col min="12" max="12" width="7.7265625" style="2" bestFit="1" customWidth="1"/>
    <col min="13" max="16384" width="8.81640625" style="2"/>
  </cols>
  <sheetData>
    <row r="1" spans="1:12" ht="13" x14ac:dyDescent="0.3">
      <c r="A1" s="4" t="str">
        <f>'OH Primary'!A1</f>
        <v>Kentucky Power Company</v>
      </c>
    </row>
    <row r="2" spans="1:12" ht="13" x14ac:dyDescent="0.3">
      <c r="A2" s="4" t="str">
        <f>'OH Primary'!A2</f>
        <v>Zero Intercept &amp; Minimum System Analyses</v>
      </c>
    </row>
    <row r="4" spans="1:12" ht="13" x14ac:dyDescent="0.3">
      <c r="A4" s="4" t="s">
        <v>106</v>
      </c>
      <c r="B4" s="5"/>
    </row>
    <row r="5" spans="1:12" ht="13" x14ac:dyDescent="0.3">
      <c r="F5" s="6" t="s">
        <v>2</v>
      </c>
      <c r="I5" s="6" t="s">
        <v>3</v>
      </c>
      <c r="K5" s="75" t="s">
        <v>56</v>
      </c>
      <c r="L5" s="75"/>
    </row>
    <row r="6" spans="1:12" ht="13" x14ac:dyDescent="0.3">
      <c r="C6" s="68"/>
      <c r="D6" s="6"/>
      <c r="E6" s="8"/>
      <c r="F6" s="6" t="s">
        <v>4</v>
      </c>
      <c r="H6" s="6"/>
      <c r="I6" s="6"/>
      <c r="J6" s="6"/>
      <c r="K6" s="3"/>
    </row>
    <row r="7" spans="1:12" ht="13" x14ac:dyDescent="0.3">
      <c r="A7" s="9" t="s">
        <v>107</v>
      </c>
      <c r="B7" s="9" t="s">
        <v>5</v>
      </c>
      <c r="C7" s="69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44" t="s">
        <v>57</v>
      </c>
      <c r="L7" s="45" t="s">
        <v>58</v>
      </c>
    </row>
    <row r="8" spans="1:12" x14ac:dyDescent="0.25">
      <c r="A8" s="31">
        <v>1</v>
      </c>
      <c r="B8" s="58" t="s">
        <v>427</v>
      </c>
      <c r="C8" s="70">
        <v>300</v>
      </c>
      <c r="D8" s="23">
        <v>18575.45</v>
      </c>
      <c r="E8" s="41">
        <v>1</v>
      </c>
      <c r="F8" s="15">
        <f t="shared" ref="F8:F247" si="0">D8/E8</f>
        <v>18575.45</v>
      </c>
      <c r="G8" s="16"/>
      <c r="H8" s="15">
        <f t="shared" ref="H8:H97" si="1">F8*E8^0.5</f>
        <v>18575.45</v>
      </c>
      <c r="I8" s="15">
        <f t="shared" ref="I8:I97" si="2">E8^0.5</f>
        <v>1</v>
      </c>
      <c r="J8" s="15">
        <f t="shared" ref="J8:J97" si="3">C8*E8^0.5</f>
        <v>300</v>
      </c>
      <c r="K8" s="3">
        <f>IF(C8&gt;50,0,1)</f>
        <v>0</v>
      </c>
      <c r="L8" s="16">
        <f>K8*E8</f>
        <v>0</v>
      </c>
    </row>
    <row r="9" spans="1:12" x14ac:dyDescent="0.25">
      <c r="A9" s="31">
        <f>A8+1</f>
        <v>2</v>
      </c>
      <c r="B9" s="58" t="s">
        <v>428</v>
      </c>
      <c r="C9" s="70">
        <v>500</v>
      </c>
      <c r="D9" s="23">
        <v>21740.61</v>
      </c>
      <c r="E9" s="41">
        <v>1</v>
      </c>
      <c r="F9" s="15">
        <f t="shared" si="0"/>
        <v>21740.61</v>
      </c>
      <c r="G9" s="16"/>
      <c r="H9" s="15">
        <f t="shared" si="1"/>
        <v>21740.61</v>
      </c>
      <c r="I9" s="15">
        <f t="shared" si="2"/>
        <v>1</v>
      </c>
      <c r="J9" s="15">
        <f t="shared" si="3"/>
        <v>500</v>
      </c>
      <c r="K9" s="3">
        <f t="shared" ref="K9:K72" si="4">IF(C9&gt;50,0,1)</f>
        <v>0</v>
      </c>
      <c r="L9" s="16">
        <f t="shared" ref="L9:L72" si="5">K9*E9</f>
        <v>0</v>
      </c>
    </row>
    <row r="10" spans="1:12" x14ac:dyDescent="0.25">
      <c r="A10" s="31">
        <f t="shared" ref="A10:A73" si="6">A9+1</f>
        <v>3</v>
      </c>
      <c r="B10" s="58" t="s">
        <v>428</v>
      </c>
      <c r="C10" s="70">
        <v>500</v>
      </c>
      <c r="D10" s="23">
        <v>65221.83</v>
      </c>
      <c r="E10" s="41">
        <v>3</v>
      </c>
      <c r="F10" s="15">
        <f t="shared" ref="F10:F36" si="7">D10/E10</f>
        <v>21740.61</v>
      </c>
      <c r="G10" s="16"/>
      <c r="H10" s="15">
        <f t="shared" ref="H10:H36" si="8">F10*E10^0.5</f>
        <v>37655.841107540007</v>
      </c>
      <c r="I10" s="15">
        <f t="shared" ref="I10:I36" si="9">E10^0.5</f>
        <v>1.7320508075688772</v>
      </c>
      <c r="J10" s="15">
        <f t="shared" ref="J10:J36" si="10">C10*E10^0.5</f>
        <v>866.02540378443859</v>
      </c>
      <c r="K10" s="3">
        <f t="shared" si="4"/>
        <v>0</v>
      </c>
      <c r="L10" s="16">
        <f t="shared" si="5"/>
        <v>0</v>
      </c>
    </row>
    <row r="11" spans="1:12" x14ac:dyDescent="0.25">
      <c r="A11" s="31">
        <f t="shared" si="6"/>
        <v>4</v>
      </c>
      <c r="B11" s="58" t="s">
        <v>429</v>
      </c>
      <c r="C11" s="70">
        <v>100</v>
      </c>
      <c r="D11" s="23">
        <v>190521.19999999998</v>
      </c>
      <c r="E11" s="41">
        <v>20</v>
      </c>
      <c r="F11" s="15">
        <f t="shared" si="7"/>
        <v>9526.06</v>
      </c>
      <c r="G11" s="16"/>
      <c r="H11" s="15">
        <f t="shared" si="8"/>
        <v>42601.835435483292</v>
      </c>
      <c r="I11" s="15">
        <f t="shared" si="9"/>
        <v>4.4721359549995796</v>
      </c>
      <c r="J11" s="15">
        <f t="shared" si="10"/>
        <v>447.21359549995793</v>
      </c>
      <c r="K11" s="3">
        <f t="shared" si="4"/>
        <v>0</v>
      </c>
      <c r="L11" s="16">
        <f t="shared" si="5"/>
        <v>0</v>
      </c>
    </row>
    <row r="12" spans="1:12" x14ac:dyDescent="0.25">
      <c r="A12" s="31">
        <f t="shared" si="6"/>
        <v>5</v>
      </c>
      <c r="B12" s="58" t="s">
        <v>430</v>
      </c>
      <c r="C12" s="70">
        <v>100</v>
      </c>
      <c r="D12" s="23">
        <v>1157036.25</v>
      </c>
      <c r="E12" s="41">
        <v>155</v>
      </c>
      <c r="F12" s="15">
        <f t="shared" si="7"/>
        <v>7464.75</v>
      </c>
      <c r="G12" s="16"/>
      <c r="H12" s="15">
        <f t="shared" si="8"/>
        <v>92935.388024086395</v>
      </c>
      <c r="I12" s="15">
        <f t="shared" si="9"/>
        <v>12.449899597988733</v>
      </c>
      <c r="J12" s="15">
        <f t="shared" si="10"/>
        <v>1244.9899597988733</v>
      </c>
      <c r="K12" s="3">
        <f t="shared" si="4"/>
        <v>0</v>
      </c>
      <c r="L12" s="16">
        <f t="shared" si="5"/>
        <v>0</v>
      </c>
    </row>
    <row r="13" spans="1:12" x14ac:dyDescent="0.25">
      <c r="A13" s="31">
        <f t="shared" si="6"/>
        <v>6</v>
      </c>
      <c r="B13" s="58" t="s">
        <v>431</v>
      </c>
      <c r="C13" s="70">
        <v>1000</v>
      </c>
      <c r="D13" s="23">
        <v>166294.59</v>
      </c>
      <c r="E13" s="41">
        <v>7</v>
      </c>
      <c r="F13" s="15">
        <f t="shared" si="7"/>
        <v>23756.37</v>
      </c>
      <c r="G13" s="16"/>
      <c r="H13" s="15">
        <f t="shared" si="8"/>
        <v>62853.447073635507</v>
      </c>
      <c r="I13" s="15">
        <f t="shared" si="9"/>
        <v>2.6457513110645907</v>
      </c>
      <c r="J13" s="15">
        <f t="shared" si="10"/>
        <v>2645.7513110645909</v>
      </c>
      <c r="K13" s="3">
        <f t="shared" si="4"/>
        <v>0</v>
      </c>
      <c r="L13" s="16">
        <f t="shared" si="5"/>
        <v>0</v>
      </c>
    </row>
    <row r="14" spans="1:12" x14ac:dyDescent="0.25">
      <c r="A14" s="31">
        <f t="shared" si="6"/>
        <v>7</v>
      </c>
      <c r="B14" s="58" t="s">
        <v>432</v>
      </c>
      <c r="C14" s="70">
        <v>1000</v>
      </c>
      <c r="D14" s="23">
        <v>553876.31999999995</v>
      </c>
      <c r="E14" s="41">
        <v>17</v>
      </c>
      <c r="F14" s="15">
        <f t="shared" si="7"/>
        <v>32580.959999999995</v>
      </c>
      <c r="G14" s="16"/>
      <c r="H14" s="15">
        <f t="shared" si="8"/>
        <v>134334.73946402397</v>
      </c>
      <c r="I14" s="15">
        <f t="shared" si="9"/>
        <v>4.1231056256176606</v>
      </c>
      <c r="J14" s="15">
        <f t="shared" si="10"/>
        <v>4123.1056256176607</v>
      </c>
      <c r="K14" s="3">
        <f t="shared" si="4"/>
        <v>0</v>
      </c>
      <c r="L14" s="16">
        <f t="shared" si="5"/>
        <v>0</v>
      </c>
    </row>
    <row r="15" spans="1:12" x14ac:dyDescent="0.25">
      <c r="A15" s="31">
        <f t="shared" si="6"/>
        <v>8</v>
      </c>
      <c r="B15" s="58" t="s">
        <v>433</v>
      </c>
      <c r="C15" s="70">
        <v>1000</v>
      </c>
      <c r="D15" s="23">
        <v>103355.53</v>
      </c>
      <c r="E15" s="41">
        <v>1</v>
      </c>
      <c r="F15" s="15">
        <f t="shared" si="7"/>
        <v>103355.53</v>
      </c>
      <c r="G15" s="16"/>
      <c r="H15" s="15">
        <f t="shared" si="8"/>
        <v>103355.53</v>
      </c>
      <c r="I15" s="15">
        <f t="shared" si="9"/>
        <v>1</v>
      </c>
      <c r="J15" s="15">
        <f t="shared" si="10"/>
        <v>1000</v>
      </c>
      <c r="K15" s="3">
        <f t="shared" si="4"/>
        <v>0</v>
      </c>
      <c r="L15" s="16">
        <f t="shared" si="5"/>
        <v>0</v>
      </c>
    </row>
    <row r="16" spans="1:12" x14ac:dyDescent="0.25">
      <c r="A16" s="31">
        <f t="shared" si="6"/>
        <v>9</v>
      </c>
      <c r="B16" s="58" t="s">
        <v>433</v>
      </c>
      <c r="C16" s="70">
        <v>1000</v>
      </c>
      <c r="D16" s="23">
        <v>1136910.83</v>
      </c>
      <c r="E16" s="41">
        <v>11</v>
      </c>
      <c r="F16" s="15">
        <f t="shared" si="7"/>
        <v>103355.53000000001</v>
      </c>
      <c r="G16" s="16"/>
      <c r="H16" s="15">
        <f t="shared" si="8"/>
        <v>342791.5130183213</v>
      </c>
      <c r="I16" s="15">
        <f t="shared" si="9"/>
        <v>3.3166247903553998</v>
      </c>
      <c r="J16" s="15">
        <f t="shared" si="10"/>
        <v>3316.6247903553999</v>
      </c>
      <c r="K16" s="3">
        <f t="shared" si="4"/>
        <v>0</v>
      </c>
      <c r="L16" s="16">
        <f t="shared" si="5"/>
        <v>0</v>
      </c>
    </row>
    <row r="17" spans="1:12" x14ac:dyDescent="0.25">
      <c r="A17" s="31">
        <f t="shared" si="6"/>
        <v>10</v>
      </c>
      <c r="B17" s="58" t="s">
        <v>434</v>
      </c>
      <c r="C17" s="70">
        <v>112.5</v>
      </c>
      <c r="D17" s="23">
        <v>84694.61</v>
      </c>
      <c r="E17" s="41">
        <v>13</v>
      </c>
      <c r="F17" s="15">
        <f t="shared" si="7"/>
        <v>6514.97</v>
      </c>
      <c r="G17" s="16"/>
      <c r="H17" s="15">
        <f t="shared" si="8"/>
        <v>23490.058393109626</v>
      </c>
      <c r="I17" s="15">
        <f t="shared" si="9"/>
        <v>3.6055512754639891</v>
      </c>
      <c r="J17" s="15">
        <f t="shared" si="10"/>
        <v>405.6245184896988</v>
      </c>
      <c r="K17" s="3">
        <f t="shared" si="4"/>
        <v>0</v>
      </c>
      <c r="L17" s="16">
        <f t="shared" si="5"/>
        <v>0</v>
      </c>
    </row>
    <row r="18" spans="1:12" x14ac:dyDescent="0.25">
      <c r="A18" s="31">
        <f t="shared" si="6"/>
        <v>11</v>
      </c>
      <c r="B18" s="58" t="s">
        <v>435</v>
      </c>
      <c r="C18" s="70">
        <v>112.5</v>
      </c>
      <c r="D18" s="23">
        <v>28708.36</v>
      </c>
      <c r="E18" s="41">
        <v>4</v>
      </c>
      <c r="F18" s="15">
        <f t="shared" si="7"/>
        <v>7177.09</v>
      </c>
      <c r="G18" s="16"/>
      <c r="H18" s="15">
        <f t="shared" si="8"/>
        <v>14354.18</v>
      </c>
      <c r="I18" s="15">
        <f t="shared" si="9"/>
        <v>2</v>
      </c>
      <c r="J18" s="15">
        <f t="shared" si="10"/>
        <v>225</v>
      </c>
      <c r="K18" s="3">
        <f t="shared" si="4"/>
        <v>0</v>
      </c>
      <c r="L18" s="16">
        <f t="shared" si="5"/>
        <v>0</v>
      </c>
    </row>
    <row r="19" spans="1:12" x14ac:dyDescent="0.25">
      <c r="A19" s="31">
        <f t="shared" si="6"/>
        <v>12</v>
      </c>
      <c r="B19" s="58" t="s">
        <v>436</v>
      </c>
      <c r="C19" s="70">
        <v>112.5</v>
      </c>
      <c r="D19" s="23">
        <v>218861.27999999997</v>
      </c>
      <c r="E19" s="41">
        <v>12</v>
      </c>
      <c r="F19" s="15">
        <f t="shared" si="7"/>
        <v>18238.439999999999</v>
      </c>
      <c r="G19" s="16"/>
      <c r="H19" s="15">
        <f t="shared" si="8"/>
        <v>63179.809461593024</v>
      </c>
      <c r="I19" s="15">
        <f t="shared" si="9"/>
        <v>3.4641016151377544</v>
      </c>
      <c r="J19" s="15">
        <f t="shared" si="10"/>
        <v>389.71143170299734</v>
      </c>
      <c r="K19" s="3">
        <f t="shared" si="4"/>
        <v>0</v>
      </c>
      <c r="L19" s="16">
        <f t="shared" si="5"/>
        <v>0</v>
      </c>
    </row>
    <row r="20" spans="1:12" x14ac:dyDescent="0.25">
      <c r="A20" s="31">
        <f t="shared" si="6"/>
        <v>13</v>
      </c>
      <c r="B20" s="58" t="s">
        <v>437</v>
      </c>
      <c r="C20" s="70">
        <v>112.5</v>
      </c>
      <c r="D20" s="23">
        <v>90729.55</v>
      </c>
      <c r="E20" s="41">
        <v>5</v>
      </c>
      <c r="F20" s="15">
        <f t="shared" si="7"/>
        <v>18145.91</v>
      </c>
      <c r="G20" s="16"/>
      <c r="H20" s="15">
        <f t="shared" si="8"/>
        <v>40575.488273593211</v>
      </c>
      <c r="I20" s="15">
        <f t="shared" si="9"/>
        <v>2.2360679774997898</v>
      </c>
      <c r="J20" s="15">
        <f t="shared" si="10"/>
        <v>251.55764746872634</v>
      </c>
      <c r="K20" s="3">
        <f t="shared" si="4"/>
        <v>0</v>
      </c>
      <c r="L20" s="16">
        <f t="shared" si="5"/>
        <v>0</v>
      </c>
    </row>
    <row r="21" spans="1:12" x14ac:dyDescent="0.25">
      <c r="A21" s="31">
        <f t="shared" si="6"/>
        <v>14</v>
      </c>
      <c r="B21" s="58" t="s">
        <v>438</v>
      </c>
      <c r="C21" s="70">
        <v>150</v>
      </c>
      <c r="D21" s="23">
        <v>520093.6</v>
      </c>
      <c r="E21" s="41">
        <v>40</v>
      </c>
      <c r="F21" s="15">
        <f t="shared" si="7"/>
        <v>13002.34</v>
      </c>
      <c r="G21" s="16"/>
      <c r="H21" s="15">
        <f t="shared" si="8"/>
        <v>82234.018623827462</v>
      </c>
      <c r="I21" s="15">
        <f t="shared" si="9"/>
        <v>6.324555320336759</v>
      </c>
      <c r="J21" s="15">
        <f t="shared" si="10"/>
        <v>948.68329805051383</v>
      </c>
      <c r="K21" s="3">
        <f t="shared" si="4"/>
        <v>0</v>
      </c>
      <c r="L21" s="16">
        <f t="shared" si="5"/>
        <v>0</v>
      </c>
    </row>
    <row r="22" spans="1:12" x14ac:dyDescent="0.25">
      <c r="A22" s="31">
        <f t="shared" si="6"/>
        <v>15</v>
      </c>
      <c r="B22" s="58" t="s">
        <v>439</v>
      </c>
      <c r="C22" s="70">
        <v>150</v>
      </c>
      <c r="D22" s="23">
        <v>117998.46</v>
      </c>
      <c r="E22" s="41">
        <v>9</v>
      </c>
      <c r="F22" s="15">
        <f t="shared" si="7"/>
        <v>13110.94</v>
      </c>
      <c r="G22" s="16"/>
      <c r="H22" s="15">
        <f t="shared" si="8"/>
        <v>39332.82</v>
      </c>
      <c r="I22" s="15">
        <f t="shared" si="9"/>
        <v>3</v>
      </c>
      <c r="J22" s="15">
        <f t="shared" si="10"/>
        <v>450</v>
      </c>
      <c r="K22" s="3">
        <f t="shared" si="4"/>
        <v>0</v>
      </c>
      <c r="L22" s="16">
        <f t="shared" si="5"/>
        <v>0</v>
      </c>
    </row>
    <row r="23" spans="1:12" x14ac:dyDescent="0.25">
      <c r="A23" s="31">
        <f t="shared" si="6"/>
        <v>16</v>
      </c>
      <c r="B23" s="58" t="s">
        <v>436</v>
      </c>
      <c r="C23" s="70">
        <v>150</v>
      </c>
      <c r="D23" s="23">
        <v>218861.27999999997</v>
      </c>
      <c r="E23" s="41">
        <v>12</v>
      </c>
      <c r="F23" s="15">
        <f t="shared" si="7"/>
        <v>18238.439999999999</v>
      </c>
      <c r="G23" s="16"/>
      <c r="H23" s="15">
        <f t="shared" si="8"/>
        <v>63179.809461593024</v>
      </c>
      <c r="I23" s="15">
        <f t="shared" si="9"/>
        <v>3.4641016151377544</v>
      </c>
      <c r="J23" s="15">
        <f t="shared" si="10"/>
        <v>519.6152422706632</v>
      </c>
      <c r="K23" s="3">
        <f t="shared" si="4"/>
        <v>0</v>
      </c>
      <c r="L23" s="16">
        <f t="shared" si="5"/>
        <v>0</v>
      </c>
    </row>
    <row r="24" spans="1:12" x14ac:dyDescent="0.25">
      <c r="A24" s="31">
        <f t="shared" si="6"/>
        <v>17</v>
      </c>
      <c r="B24" s="58" t="s">
        <v>440</v>
      </c>
      <c r="C24" s="70">
        <v>150</v>
      </c>
      <c r="D24" s="23">
        <v>54749</v>
      </c>
      <c r="E24" s="41">
        <v>5</v>
      </c>
      <c r="F24" s="15">
        <f t="shared" si="7"/>
        <v>10949.8</v>
      </c>
      <c r="G24" s="16"/>
      <c r="H24" s="15">
        <f t="shared" si="8"/>
        <v>24484.497140027197</v>
      </c>
      <c r="I24" s="15">
        <f t="shared" si="9"/>
        <v>2.2360679774997898</v>
      </c>
      <c r="J24" s="15">
        <f t="shared" si="10"/>
        <v>335.41019662496848</v>
      </c>
      <c r="K24" s="3">
        <f t="shared" si="4"/>
        <v>0</v>
      </c>
      <c r="L24" s="16">
        <f t="shared" si="5"/>
        <v>0</v>
      </c>
    </row>
    <row r="25" spans="1:12" x14ac:dyDescent="0.25">
      <c r="A25" s="31">
        <f t="shared" si="6"/>
        <v>18</v>
      </c>
      <c r="B25" s="58" t="s">
        <v>441</v>
      </c>
      <c r="C25" s="70">
        <v>1500</v>
      </c>
      <c r="D25" s="23">
        <v>735848.16</v>
      </c>
      <c r="E25" s="41">
        <v>16</v>
      </c>
      <c r="F25" s="15">
        <f t="shared" si="7"/>
        <v>45990.51</v>
      </c>
      <c r="G25" s="16"/>
      <c r="H25" s="15">
        <f t="shared" si="8"/>
        <v>183962.04</v>
      </c>
      <c r="I25" s="15">
        <f t="shared" si="9"/>
        <v>4</v>
      </c>
      <c r="J25" s="15">
        <f t="shared" si="10"/>
        <v>6000</v>
      </c>
      <c r="K25" s="3">
        <f t="shared" si="4"/>
        <v>0</v>
      </c>
      <c r="L25" s="16">
        <f t="shared" si="5"/>
        <v>0</v>
      </c>
    </row>
    <row r="26" spans="1:12" x14ac:dyDescent="0.25">
      <c r="A26" s="31">
        <f t="shared" si="6"/>
        <v>19</v>
      </c>
      <c r="B26" s="58" t="s">
        <v>442</v>
      </c>
      <c r="C26" s="70">
        <v>1500</v>
      </c>
      <c r="D26" s="23">
        <v>59561.2</v>
      </c>
      <c r="E26" s="41">
        <v>2</v>
      </c>
      <c r="F26" s="15">
        <f t="shared" si="7"/>
        <v>29780.6</v>
      </c>
      <c r="G26" s="16"/>
      <c r="H26" s="15">
        <f t="shared" si="8"/>
        <v>42116.128415608197</v>
      </c>
      <c r="I26" s="15">
        <f t="shared" si="9"/>
        <v>1.4142135623730951</v>
      </c>
      <c r="J26" s="15">
        <f t="shared" si="10"/>
        <v>2121.3203435596429</v>
      </c>
      <c r="K26" s="3">
        <f t="shared" si="4"/>
        <v>0</v>
      </c>
      <c r="L26" s="16">
        <f t="shared" si="5"/>
        <v>0</v>
      </c>
    </row>
    <row r="27" spans="1:12" x14ac:dyDescent="0.25">
      <c r="A27" s="31">
        <f t="shared" si="6"/>
        <v>20</v>
      </c>
      <c r="B27" s="58" t="s">
        <v>442</v>
      </c>
      <c r="C27" s="70">
        <v>1500</v>
      </c>
      <c r="D27" s="23">
        <v>148903</v>
      </c>
      <c r="E27" s="41">
        <v>5</v>
      </c>
      <c r="F27" s="15">
        <f t="shared" si="7"/>
        <v>29780.6</v>
      </c>
      <c r="G27" s="16"/>
      <c r="H27" s="15">
        <f t="shared" si="8"/>
        <v>66591.446010730244</v>
      </c>
      <c r="I27" s="15">
        <f t="shared" si="9"/>
        <v>2.2360679774997898</v>
      </c>
      <c r="J27" s="15">
        <f t="shared" si="10"/>
        <v>3354.1019662496847</v>
      </c>
      <c r="K27" s="3">
        <f t="shared" si="4"/>
        <v>0</v>
      </c>
      <c r="L27" s="16">
        <f t="shared" si="5"/>
        <v>0</v>
      </c>
    </row>
    <row r="28" spans="1:12" x14ac:dyDescent="0.25">
      <c r="A28" s="31">
        <f t="shared" si="6"/>
        <v>21</v>
      </c>
      <c r="B28" s="58" t="s">
        <v>443</v>
      </c>
      <c r="C28" s="70">
        <v>167</v>
      </c>
      <c r="D28" s="23">
        <v>241124.16</v>
      </c>
      <c r="E28" s="41">
        <v>24</v>
      </c>
      <c r="F28" s="15">
        <f t="shared" si="7"/>
        <v>10046.84</v>
      </c>
      <c r="G28" s="16"/>
      <c r="H28" s="15">
        <f t="shared" si="8"/>
        <v>49219.263054767485</v>
      </c>
      <c r="I28" s="15">
        <f t="shared" si="9"/>
        <v>4.8989794855663558</v>
      </c>
      <c r="J28" s="15">
        <f t="shared" si="10"/>
        <v>818.12957408958141</v>
      </c>
      <c r="K28" s="3">
        <f t="shared" si="4"/>
        <v>0</v>
      </c>
      <c r="L28" s="16">
        <f t="shared" si="5"/>
        <v>0</v>
      </c>
    </row>
    <row r="29" spans="1:12" x14ac:dyDescent="0.25">
      <c r="A29" s="31">
        <f t="shared" si="6"/>
        <v>22</v>
      </c>
      <c r="B29" s="58" t="s">
        <v>444</v>
      </c>
      <c r="C29" s="70">
        <v>167</v>
      </c>
      <c r="D29" s="23">
        <v>651010.62000000011</v>
      </c>
      <c r="E29" s="41">
        <v>78</v>
      </c>
      <c r="F29" s="15">
        <f t="shared" si="7"/>
        <v>8346.2900000000009</v>
      </c>
      <c r="G29" s="16"/>
      <c r="H29" s="15">
        <f t="shared" si="8"/>
        <v>73712.437401023461</v>
      </c>
      <c r="I29" s="15">
        <f t="shared" si="9"/>
        <v>8.8317608663278477</v>
      </c>
      <c r="J29" s="15">
        <f t="shared" si="10"/>
        <v>1474.9040646767505</v>
      </c>
      <c r="K29" s="3">
        <f t="shared" si="4"/>
        <v>0</v>
      </c>
      <c r="L29" s="16">
        <f t="shared" si="5"/>
        <v>0</v>
      </c>
    </row>
    <row r="30" spans="1:12" x14ac:dyDescent="0.25">
      <c r="A30" s="31">
        <f t="shared" si="6"/>
        <v>23</v>
      </c>
      <c r="B30" s="58" t="s">
        <v>445</v>
      </c>
      <c r="C30" s="70">
        <v>2000</v>
      </c>
      <c r="D30" s="23">
        <v>38645.730000000003</v>
      </c>
      <c r="E30" s="41">
        <v>1</v>
      </c>
      <c r="F30" s="15">
        <f t="shared" si="7"/>
        <v>38645.730000000003</v>
      </c>
      <c r="G30" s="16"/>
      <c r="H30" s="15">
        <f t="shared" si="8"/>
        <v>38645.730000000003</v>
      </c>
      <c r="I30" s="15">
        <f t="shared" si="9"/>
        <v>1</v>
      </c>
      <c r="J30" s="15">
        <f t="shared" si="10"/>
        <v>2000</v>
      </c>
      <c r="K30" s="3">
        <f t="shared" si="4"/>
        <v>0</v>
      </c>
      <c r="L30" s="16">
        <f t="shared" si="5"/>
        <v>0</v>
      </c>
    </row>
    <row r="31" spans="1:12" x14ac:dyDescent="0.25">
      <c r="A31" s="31">
        <f t="shared" si="6"/>
        <v>24</v>
      </c>
      <c r="B31" s="58" t="s">
        <v>446</v>
      </c>
      <c r="C31" s="70">
        <v>225</v>
      </c>
      <c r="D31" s="23">
        <v>164853.1</v>
      </c>
      <c r="E31" s="41">
        <v>10</v>
      </c>
      <c r="F31" s="15">
        <f t="shared" si="7"/>
        <v>16485.310000000001</v>
      </c>
      <c r="G31" s="16"/>
      <c r="H31" s="15">
        <f t="shared" si="8"/>
        <v>52131.127533950392</v>
      </c>
      <c r="I31" s="15">
        <f t="shared" si="9"/>
        <v>3.1622776601683795</v>
      </c>
      <c r="J31" s="15">
        <f t="shared" si="10"/>
        <v>711.5124735378854</v>
      </c>
      <c r="K31" s="3">
        <f t="shared" si="4"/>
        <v>0</v>
      </c>
      <c r="L31" s="16">
        <f t="shared" si="5"/>
        <v>0</v>
      </c>
    </row>
    <row r="32" spans="1:12" x14ac:dyDescent="0.25">
      <c r="A32" s="31">
        <f t="shared" si="6"/>
        <v>25</v>
      </c>
      <c r="B32" s="58" t="s">
        <v>447</v>
      </c>
      <c r="C32" s="70">
        <v>225</v>
      </c>
      <c r="D32" s="23">
        <v>39880.53</v>
      </c>
      <c r="E32" s="41">
        <v>3</v>
      </c>
      <c r="F32" s="15">
        <f t="shared" si="7"/>
        <v>13293.51</v>
      </c>
      <c r="G32" s="16"/>
      <c r="H32" s="15">
        <f t="shared" si="8"/>
        <v>23025.034730924945</v>
      </c>
      <c r="I32" s="15">
        <f t="shared" si="9"/>
        <v>1.7320508075688772</v>
      </c>
      <c r="J32" s="15">
        <f t="shared" si="10"/>
        <v>389.71143170299734</v>
      </c>
      <c r="K32" s="3">
        <f t="shared" si="4"/>
        <v>0</v>
      </c>
      <c r="L32" s="16">
        <f t="shared" si="5"/>
        <v>0</v>
      </c>
    </row>
    <row r="33" spans="1:12" x14ac:dyDescent="0.25">
      <c r="A33" s="31">
        <f t="shared" si="6"/>
        <v>26</v>
      </c>
      <c r="B33" s="58" t="s">
        <v>448</v>
      </c>
      <c r="C33" s="70">
        <v>225</v>
      </c>
      <c r="D33" s="23">
        <v>163772.56</v>
      </c>
      <c r="E33" s="41">
        <v>7</v>
      </c>
      <c r="F33" s="15">
        <f t="shared" si="7"/>
        <v>23396.079999999998</v>
      </c>
      <c r="G33" s="16"/>
      <c r="H33" s="15">
        <f t="shared" si="8"/>
        <v>61900.209333772043</v>
      </c>
      <c r="I33" s="15">
        <f t="shared" si="9"/>
        <v>2.6457513110645907</v>
      </c>
      <c r="J33" s="15">
        <f t="shared" si="10"/>
        <v>595.29404498953295</v>
      </c>
      <c r="K33" s="3">
        <f t="shared" si="4"/>
        <v>0</v>
      </c>
      <c r="L33" s="16">
        <f t="shared" si="5"/>
        <v>0</v>
      </c>
    </row>
    <row r="34" spans="1:12" x14ac:dyDescent="0.25">
      <c r="A34" s="31">
        <f t="shared" si="6"/>
        <v>27</v>
      </c>
      <c r="B34" s="58" t="s">
        <v>449</v>
      </c>
      <c r="C34" s="70">
        <v>225</v>
      </c>
      <c r="D34" s="23">
        <v>25387.52</v>
      </c>
      <c r="E34" s="41">
        <v>2</v>
      </c>
      <c r="F34" s="15">
        <f t="shared" si="7"/>
        <v>12693.76</v>
      </c>
      <c r="G34" s="16"/>
      <c r="H34" s="15">
        <f t="shared" si="8"/>
        <v>17951.687549509101</v>
      </c>
      <c r="I34" s="15">
        <f t="shared" si="9"/>
        <v>1.4142135623730951</v>
      </c>
      <c r="J34" s="15">
        <f t="shared" si="10"/>
        <v>318.1980515339464</v>
      </c>
      <c r="K34" s="3">
        <f t="shared" si="4"/>
        <v>0</v>
      </c>
      <c r="L34" s="16">
        <f t="shared" si="5"/>
        <v>0</v>
      </c>
    </row>
    <row r="35" spans="1:12" x14ac:dyDescent="0.25">
      <c r="A35" s="31">
        <f t="shared" si="6"/>
        <v>28</v>
      </c>
      <c r="B35" s="58" t="s">
        <v>450</v>
      </c>
      <c r="C35" s="70">
        <v>25</v>
      </c>
      <c r="D35" s="23">
        <v>249196.2</v>
      </c>
      <c r="E35" s="41">
        <v>44</v>
      </c>
      <c r="F35" s="15">
        <f t="shared" si="7"/>
        <v>5663.55</v>
      </c>
      <c r="G35" s="16"/>
      <c r="H35" s="15">
        <f t="shared" si="8"/>
        <v>37567.740662834651</v>
      </c>
      <c r="I35" s="15">
        <f t="shared" si="9"/>
        <v>6.6332495807107996</v>
      </c>
      <c r="J35" s="15">
        <f t="shared" si="10"/>
        <v>165.83123951777</v>
      </c>
      <c r="K35" s="3">
        <f t="shared" si="4"/>
        <v>1</v>
      </c>
      <c r="L35" s="16">
        <f t="shared" si="5"/>
        <v>44</v>
      </c>
    </row>
    <row r="36" spans="1:12" x14ac:dyDescent="0.25">
      <c r="A36" s="31">
        <f t="shared" si="6"/>
        <v>29</v>
      </c>
      <c r="B36" s="58" t="s">
        <v>451</v>
      </c>
      <c r="C36" s="70">
        <v>25</v>
      </c>
      <c r="D36" s="23">
        <v>943634.79</v>
      </c>
      <c r="E36" s="41">
        <v>177</v>
      </c>
      <c r="F36" s="15">
        <f t="shared" si="7"/>
        <v>5331.27</v>
      </c>
      <c r="G36" s="16"/>
      <c r="H36" s="15">
        <f t="shared" si="8"/>
        <v>70927.934178878349</v>
      </c>
      <c r="I36" s="15">
        <f t="shared" si="9"/>
        <v>13.30413469565007</v>
      </c>
      <c r="J36" s="15">
        <f t="shared" si="10"/>
        <v>332.60336739125177</v>
      </c>
      <c r="K36" s="3">
        <f t="shared" si="4"/>
        <v>1</v>
      </c>
      <c r="L36" s="16">
        <f t="shared" si="5"/>
        <v>177</v>
      </c>
    </row>
    <row r="37" spans="1:12" x14ac:dyDescent="0.25">
      <c r="A37" s="31">
        <f t="shared" si="6"/>
        <v>30</v>
      </c>
      <c r="B37" s="58" t="s">
        <v>452</v>
      </c>
      <c r="C37" s="70">
        <v>250</v>
      </c>
      <c r="D37" s="23">
        <v>4379.6099999999997</v>
      </c>
      <c r="E37" s="41">
        <v>1</v>
      </c>
      <c r="F37" s="15">
        <f t="shared" si="0"/>
        <v>4379.6099999999997</v>
      </c>
      <c r="G37" s="16"/>
      <c r="H37" s="15">
        <f t="shared" si="1"/>
        <v>4379.6099999999997</v>
      </c>
      <c r="I37" s="15">
        <f t="shared" si="2"/>
        <v>1</v>
      </c>
      <c r="J37" s="15">
        <f t="shared" si="3"/>
        <v>250</v>
      </c>
      <c r="K37" s="3">
        <f t="shared" si="4"/>
        <v>0</v>
      </c>
      <c r="L37" s="16">
        <f t="shared" si="5"/>
        <v>0</v>
      </c>
    </row>
    <row r="38" spans="1:12" x14ac:dyDescent="0.25">
      <c r="A38" s="31">
        <f t="shared" si="6"/>
        <v>31</v>
      </c>
      <c r="B38" s="58" t="s">
        <v>453</v>
      </c>
      <c r="C38" s="70">
        <v>2500</v>
      </c>
      <c r="D38" s="23">
        <v>127413.26</v>
      </c>
      <c r="E38" s="41">
        <v>1</v>
      </c>
      <c r="F38" s="15">
        <f t="shared" si="0"/>
        <v>127413.26</v>
      </c>
      <c r="G38" s="16"/>
      <c r="H38" s="15">
        <f t="shared" si="1"/>
        <v>127413.26</v>
      </c>
      <c r="I38" s="15">
        <f t="shared" si="2"/>
        <v>1</v>
      </c>
      <c r="J38" s="15">
        <f t="shared" si="3"/>
        <v>2500</v>
      </c>
      <c r="K38" s="3">
        <f t="shared" si="4"/>
        <v>0</v>
      </c>
      <c r="L38" s="16">
        <f t="shared" si="5"/>
        <v>0</v>
      </c>
    </row>
    <row r="39" spans="1:12" x14ac:dyDescent="0.25">
      <c r="A39" s="31">
        <f t="shared" si="6"/>
        <v>32</v>
      </c>
      <c r="B39" s="58" t="s">
        <v>454</v>
      </c>
      <c r="C39" s="70">
        <v>2500</v>
      </c>
      <c r="D39" s="23">
        <v>52539.92</v>
      </c>
      <c r="E39" s="41">
        <v>2</v>
      </c>
      <c r="F39" s="15">
        <f t="shared" si="0"/>
        <v>26269.96</v>
      </c>
      <c r="G39" s="16"/>
      <c r="H39" s="15">
        <f t="shared" si="1"/>
        <v>37151.333714998713</v>
      </c>
      <c r="I39" s="15">
        <f t="shared" si="2"/>
        <v>1.4142135623730951</v>
      </c>
      <c r="J39" s="15">
        <f t="shared" si="3"/>
        <v>3535.533905932738</v>
      </c>
      <c r="K39" s="3">
        <f t="shared" si="4"/>
        <v>0</v>
      </c>
      <c r="L39" s="16">
        <f t="shared" si="5"/>
        <v>0</v>
      </c>
    </row>
    <row r="40" spans="1:12" x14ac:dyDescent="0.25">
      <c r="A40" s="31">
        <f t="shared" si="6"/>
        <v>33</v>
      </c>
      <c r="B40" s="58" t="s">
        <v>455</v>
      </c>
      <c r="C40" s="70">
        <v>2500</v>
      </c>
      <c r="D40" s="23">
        <v>60714.69</v>
      </c>
      <c r="E40" s="41">
        <v>1</v>
      </c>
      <c r="F40" s="15">
        <f t="shared" si="0"/>
        <v>60714.69</v>
      </c>
      <c r="G40" s="16"/>
      <c r="H40" s="15">
        <f t="shared" si="1"/>
        <v>60714.69</v>
      </c>
      <c r="I40" s="15">
        <f t="shared" si="2"/>
        <v>1</v>
      </c>
      <c r="J40" s="15">
        <f t="shared" si="3"/>
        <v>2500</v>
      </c>
      <c r="K40" s="3">
        <f t="shared" si="4"/>
        <v>0</v>
      </c>
      <c r="L40" s="16">
        <f t="shared" si="5"/>
        <v>0</v>
      </c>
    </row>
    <row r="41" spans="1:12" x14ac:dyDescent="0.25">
      <c r="A41" s="31">
        <f t="shared" si="6"/>
        <v>34</v>
      </c>
      <c r="B41" s="58" t="s">
        <v>456</v>
      </c>
      <c r="C41" s="70">
        <v>300</v>
      </c>
      <c r="D41" s="23">
        <v>914694</v>
      </c>
      <c r="E41" s="41">
        <v>50</v>
      </c>
      <c r="F41" s="15">
        <f t="shared" si="0"/>
        <v>18293.88</v>
      </c>
      <c r="G41" s="16"/>
      <c r="H41" s="15">
        <f t="shared" si="1"/>
        <v>129357.2660221296</v>
      </c>
      <c r="I41" s="15">
        <f t="shared" si="2"/>
        <v>7.0710678118654755</v>
      </c>
      <c r="J41" s="15">
        <f t="shared" si="3"/>
        <v>2121.3203435596424</v>
      </c>
      <c r="K41" s="3">
        <f t="shared" si="4"/>
        <v>0</v>
      </c>
      <c r="L41" s="16">
        <f t="shared" si="5"/>
        <v>0</v>
      </c>
    </row>
    <row r="42" spans="1:12" x14ac:dyDescent="0.25">
      <c r="A42" s="31">
        <f t="shared" si="6"/>
        <v>35</v>
      </c>
      <c r="B42" s="58" t="s">
        <v>457</v>
      </c>
      <c r="C42" s="70">
        <v>300</v>
      </c>
      <c r="D42" s="23">
        <v>242983.72</v>
      </c>
      <c r="E42" s="41">
        <v>14</v>
      </c>
      <c r="F42" s="15">
        <f t="shared" si="0"/>
        <v>17355.98</v>
      </c>
      <c r="G42" s="16"/>
      <c r="H42" s="15">
        <f t="shared" si="1"/>
        <v>64940.130771700788</v>
      </c>
      <c r="I42" s="15">
        <f t="shared" si="2"/>
        <v>3.7416573867739413</v>
      </c>
      <c r="J42" s="15">
        <f t="shared" si="3"/>
        <v>1122.4972160321825</v>
      </c>
      <c r="K42" s="3">
        <f t="shared" si="4"/>
        <v>0</v>
      </c>
      <c r="L42" s="16">
        <f t="shared" si="5"/>
        <v>0</v>
      </c>
    </row>
    <row r="43" spans="1:12" x14ac:dyDescent="0.25">
      <c r="A43" s="31">
        <f t="shared" si="6"/>
        <v>36</v>
      </c>
      <c r="B43" s="58" t="s">
        <v>458</v>
      </c>
      <c r="C43" s="70">
        <v>300</v>
      </c>
      <c r="D43" s="23">
        <v>430074.67</v>
      </c>
      <c r="E43" s="41">
        <v>17</v>
      </c>
      <c r="F43" s="15">
        <f t="shared" si="0"/>
        <v>25298.51</v>
      </c>
      <c r="G43" s="16"/>
      <c r="H43" s="15">
        <f t="shared" si="1"/>
        <v>104308.42890074464</v>
      </c>
      <c r="I43" s="15">
        <f t="shared" si="2"/>
        <v>4.1231056256176606</v>
      </c>
      <c r="J43" s="15">
        <f t="shared" si="3"/>
        <v>1236.9316876852981</v>
      </c>
      <c r="K43" s="3">
        <f t="shared" si="4"/>
        <v>0</v>
      </c>
      <c r="L43" s="16">
        <f t="shared" si="5"/>
        <v>0</v>
      </c>
    </row>
    <row r="44" spans="1:12" x14ac:dyDescent="0.25">
      <c r="A44" s="31">
        <f t="shared" si="6"/>
        <v>37</v>
      </c>
      <c r="B44" s="58" t="s">
        <v>459</v>
      </c>
      <c r="C44" s="70">
        <v>300</v>
      </c>
      <c r="D44" s="23">
        <v>173268.76</v>
      </c>
      <c r="E44" s="41">
        <v>7</v>
      </c>
      <c r="F44" s="15">
        <f t="shared" si="0"/>
        <v>24752.68</v>
      </c>
      <c r="G44" s="16"/>
      <c r="H44" s="15">
        <f t="shared" si="1"/>
        <v>65489.435562362276</v>
      </c>
      <c r="I44" s="15">
        <f t="shared" si="2"/>
        <v>2.6457513110645907</v>
      </c>
      <c r="J44" s="15">
        <f t="shared" si="3"/>
        <v>793.72539331937719</v>
      </c>
      <c r="K44" s="3">
        <f t="shared" si="4"/>
        <v>0</v>
      </c>
      <c r="L44" s="16">
        <f t="shared" si="5"/>
        <v>0</v>
      </c>
    </row>
    <row r="45" spans="1:12" x14ac:dyDescent="0.25">
      <c r="A45" s="31">
        <f t="shared" si="6"/>
        <v>38</v>
      </c>
      <c r="B45" s="58" t="s">
        <v>460</v>
      </c>
      <c r="C45" s="70">
        <v>50</v>
      </c>
      <c r="D45" s="23">
        <v>977955.03</v>
      </c>
      <c r="E45" s="41">
        <v>117</v>
      </c>
      <c r="F45" s="15">
        <f t="shared" si="0"/>
        <v>8358.59</v>
      </c>
      <c r="G45" s="16"/>
      <c r="H45" s="15">
        <f t="shared" si="1"/>
        <v>90411.974506741652</v>
      </c>
      <c r="I45" s="15">
        <f t="shared" si="2"/>
        <v>10.816653826391969</v>
      </c>
      <c r="J45" s="15">
        <f t="shared" si="3"/>
        <v>540.83269131959844</v>
      </c>
      <c r="K45" s="3">
        <f t="shared" si="4"/>
        <v>1</v>
      </c>
      <c r="L45" s="16">
        <f t="shared" si="5"/>
        <v>117</v>
      </c>
    </row>
    <row r="46" spans="1:12" x14ac:dyDescent="0.25">
      <c r="A46" s="31">
        <f t="shared" si="6"/>
        <v>39</v>
      </c>
      <c r="B46" s="58" t="s">
        <v>461</v>
      </c>
      <c r="C46" s="70">
        <v>50</v>
      </c>
      <c r="D46" s="23">
        <v>2303799.54</v>
      </c>
      <c r="E46" s="41">
        <v>458</v>
      </c>
      <c r="F46" s="15">
        <f t="shared" si="0"/>
        <v>5030.13</v>
      </c>
      <c r="G46" s="16"/>
      <c r="H46" s="15">
        <f t="shared" si="1"/>
        <v>107649.48295342713</v>
      </c>
      <c r="I46" s="15">
        <f t="shared" si="2"/>
        <v>21.400934559032695</v>
      </c>
      <c r="J46" s="15">
        <f t="shared" si="3"/>
        <v>1070.0467279516347</v>
      </c>
      <c r="K46" s="3">
        <f t="shared" si="4"/>
        <v>1</v>
      </c>
      <c r="L46" s="16">
        <f t="shared" si="5"/>
        <v>458</v>
      </c>
    </row>
    <row r="47" spans="1:12" x14ac:dyDescent="0.25">
      <c r="A47" s="31">
        <f t="shared" si="6"/>
        <v>40</v>
      </c>
      <c r="B47" s="58" t="s">
        <v>428</v>
      </c>
      <c r="C47" s="70">
        <v>500</v>
      </c>
      <c r="D47" s="23">
        <v>1130511.72</v>
      </c>
      <c r="E47" s="41">
        <v>52</v>
      </c>
      <c r="F47" s="15">
        <f t="shared" si="0"/>
        <v>21740.61</v>
      </c>
      <c r="G47" s="16"/>
      <c r="H47" s="15">
        <f t="shared" si="1"/>
        <v>156773.76822973031</v>
      </c>
      <c r="I47" s="15">
        <f t="shared" si="2"/>
        <v>7.2111025509279782</v>
      </c>
      <c r="J47" s="15">
        <f t="shared" si="3"/>
        <v>3605.551275463989</v>
      </c>
      <c r="K47" s="3">
        <f t="shared" si="4"/>
        <v>0</v>
      </c>
      <c r="L47" s="16">
        <f t="shared" si="5"/>
        <v>0</v>
      </c>
    </row>
    <row r="48" spans="1:12" x14ac:dyDescent="0.25">
      <c r="A48" s="31">
        <f t="shared" si="6"/>
        <v>41</v>
      </c>
      <c r="B48" s="58" t="s">
        <v>462</v>
      </c>
      <c r="C48" s="70">
        <v>500</v>
      </c>
      <c r="D48" s="23">
        <v>1237507.6199999999</v>
      </c>
      <c r="E48" s="41">
        <v>57</v>
      </c>
      <c r="F48" s="15">
        <f t="shared" si="0"/>
        <v>21710.659999999996</v>
      </c>
      <c r="G48" s="16"/>
      <c r="H48" s="15">
        <f t="shared" si="1"/>
        <v>163911.88848045524</v>
      </c>
      <c r="I48" s="15">
        <f t="shared" si="2"/>
        <v>7.5498344352707498</v>
      </c>
      <c r="J48" s="15">
        <f t="shared" si="3"/>
        <v>3774.917217635375</v>
      </c>
      <c r="K48" s="3">
        <f t="shared" si="4"/>
        <v>0</v>
      </c>
      <c r="L48" s="16">
        <f t="shared" si="5"/>
        <v>0</v>
      </c>
    </row>
    <row r="49" spans="1:12" x14ac:dyDescent="0.25">
      <c r="A49" s="31">
        <f t="shared" si="6"/>
        <v>42</v>
      </c>
      <c r="B49" s="58" t="s">
        <v>462</v>
      </c>
      <c r="C49" s="70">
        <v>500</v>
      </c>
      <c r="D49" s="23">
        <v>65131.979999999996</v>
      </c>
      <c r="E49" s="41">
        <v>3</v>
      </c>
      <c r="F49" s="15">
        <f t="shared" si="0"/>
        <v>21710.66</v>
      </c>
      <c r="G49" s="16"/>
      <c r="H49" s="15">
        <f t="shared" si="1"/>
        <v>37603.966185853322</v>
      </c>
      <c r="I49" s="15">
        <f t="shared" si="2"/>
        <v>1.7320508075688772</v>
      </c>
      <c r="J49" s="15">
        <f t="shared" si="3"/>
        <v>866.02540378443859</v>
      </c>
      <c r="K49" s="3">
        <f t="shared" si="4"/>
        <v>0</v>
      </c>
      <c r="L49" s="16">
        <f t="shared" si="5"/>
        <v>0</v>
      </c>
    </row>
    <row r="50" spans="1:12" x14ac:dyDescent="0.25">
      <c r="A50" s="31">
        <f t="shared" si="6"/>
        <v>43</v>
      </c>
      <c r="B50" s="58" t="s">
        <v>463</v>
      </c>
      <c r="C50" s="70">
        <v>500</v>
      </c>
      <c r="D50" s="23">
        <v>520840.73</v>
      </c>
      <c r="E50" s="41">
        <v>17</v>
      </c>
      <c r="F50" s="15">
        <f t="shared" si="0"/>
        <v>30637.69</v>
      </c>
      <c r="G50" s="16"/>
      <c r="H50" s="15">
        <f t="shared" si="1"/>
        <v>126322.43199492994</v>
      </c>
      <c r="I50" s="15">
        <f t="shared" si="2"/>
        <v>4.1231056256176606</v>
      </c>
      <c r="J50" s="15">
        <f t="shared" si="3"/>
        <v>2061.5528128088304</v>
      </c>
      <c r="K50" s="3">
        <f t="shared" si="4"/>
        <v>0</v>
      </c>
      <c r="L50" s="16">
        <f t="shared" si="5"/>
        <v>0</v>
      </c>
    </row>
    <row r="51" spans="1:12" x14ac:dyDescent="0.25">
      <c r="A51" s="31">
        <f t="shared" si="6"/>
        <v>44</v>
      </c>
      <c r="B51" s="58" t="s">
        <v>464</v>
      </c>
      <c r="C51" s="70">
        <v>500</v>
      </c>
      <c r="D51" s="23">
        <v>29659.85</v>
      </c>
      <c r="E51" s="41">
        <v>1</v>
      </c>
      <c r="F51" s="15">
        <f t="shared" si="0"/>
        <v>29659.85</v>
      </c>
      <c r="G51" s="16"/>
      <c r="H51" s="15">
        <f t="shared" si="1"/>
        <v>29659.85</v>
      </c>
      <c r="I51" s="15">
        <f t="shared" si="2"/>
        <v>1</v>
      </c>
      <c r="J51" s="15">
        <f t="shared" si="3"/>
        <v>500</v>
      </c>
      <c r="K51" s="3">
        <f t="shared" si="4"/>
        <v>0</v>
      </c>
      <c r="L51" s="16">
        <f t="shared" si="5"/>
        <v>0</v>
      </c>
    </row>
    <row r="52" spans="1:12" x14ac:dyDescent="0.25">
      <c r="A52" s="31">
        <f t="shared" si="6"/>
        <v>45</v>
      </c>
      <c r="B52" s="58" t="s">
        <v>464</v>
      </c>
      <c r="C52" s="70">
        <v>500</v>
      </c>
      <c r="D52" s="23">
        <v>771156.1</v>
      </c>
      <c r="E52" s="41">
        <v>26</v>
      </c>
      <c r="F52" s="15">
        <f t="shared" si="0"/>
        <v>29659.85</v>
      </c>
      <c r="G52" s="16"/>
      <c r="H52" s="15">
        <f t="shared" si="1"/>
        <v>151236.15392023494</v>
      </c>
      <c r="I52" s="15">
        <f t="shared" si="2"/>
        <v>5.0990195135927845</v>
      </c>
      <c r="J52" s="15">
        <f t="shared" si="3"/>
        <v>2549.5097567963921</v>
      </c>
      <c r="K52" s="3">
        <f t="shared" si="4"/>
        <v>0</v>
      </c>
      <c r="L52" s="16">
        <f t="shared" si="5"/>
        <v>0</v>
      </c>
    </row>
    <row r="53" spans="1:12" x14ac:dyDescent="0.25">
      <c r="A53" s="31">
        <f t="shared" si="6"/>
        <v>46</v>
      </c>
      <c r="B53" s="58" t="s">
        <v>465</v>
      </c>
      <c r="C53" s="70">
        <v>75</v>
      </c>
      <c r="D53" s="23">
        <v>333148.14</v>
      </c>
      <c r="E53" s="41">
        <v>39</v>
      </c>
      <c r="F53" s="15">
        <f t="shared" si="0"/>
        <v>8542.26</v>
      </c>
      <c r="G53" s="16"/>
      <c r="H53" s="15">
        <f t="shared" si="1"/>
        <v>53346.396601798704</v>
      </c>
      <c r="I53" s="15">
        <f t="shared" si="2"/>
        <v>6.2449979983983983</v>
      </c>
      <c r="J53" s="15">
        <f t="shared" si="3"/>
        <v>468.37484987987989</v>
      </c>
      <c r="K53" s="3">
        <f t="shared" si="4"/>
        <v>0</v>
      </c>
      <c r="L53" s="16">
        <f t="shared" si="5"/>
        <v>0</v>
      </c>
    </row>
    <row r="54" spans="1:12" x14ac:dyDescent="0.25">
      <c r="A54" s="31">
        <f t="shared" si="6"/>
        <v>47</v>
      </c>
      <c r="B54" s="58" t="s">
        <v>466</v>
      </c>
      <c r="C54" s="70">
        <v>75</v>
      </c>
      <c r="D54" s="23">
        <v>811149.04</v>
      </c>
      <c r="E54" s="41">
        <v>104</v>
      </c>
      <c r="F54" s="15">
        <f t="shared" si="0"/>
        <v>7799.51</v>
      </c>
      <c r="G54" s="16"/>
      <c r="H54" s="15">
        <f t="shared" si="1"/>
        <v>79539.707372924124</v>
      </c>
      <c r="I54" s="15">
        <f t="shared" si="2"/>
        <v>10.198039027185569</v>
      </c>
      <c r="J54" s="15">
        <f t="shared" si="3"/>
        <v>764.85292703891764</v>
      </c>
      <c r="K54" s="3">
        <f t="shared" si="4"/>
        <v>0</v>
      </c>
      <c r="L54" s="16">
        <f t="shared" si="5"/>
        <v>0</v>
      </c>
    </row>
    <row r="55" spans="1:12" x14ac:dyDescent="0.25">
      <c r="A55" s="31">
        <f t="shared" si="6"/>
        <v>48</v>
      </c>
      <c r="B55" s="58" t="s">
        <v>467</v>
      </c>
      <c r="C55" s="70">
        <v>750</v>
      </c>
      <c r="D55" s="23">
        <v>795396</v>
      </c>
      <c r="E55" s="41">
        <v>15</v>
      </c>
      <c r="F55" s="15">
        <f t="shared" si="0"/>
        <v>53026.400000000001</v>
      </c>
      <c r="G55" s="16"/>
      <c r="H55" s="15">
        <f t="shared" si="1"/>
        <v>205370.36410933299</v>
      </c>
      <c r="I55" s="15">
        <f t="shared" si="2"/>
        <v>3.872983346207417</v>
      </c>
      <c r="J55" s="15">
        <f t="shared" si="3"/>
        <v>2904.7375096555629</v>
      </c>
      <c r="K55" s="3">
        <f t="shared" si="4"/>
        <v>0</v>
      </c>
      <c r="L55" s="16">
        <f t="shared" si="5"/>
        <v>0</v>
      </c>
    </row>
    <row r="56" spans="1:12" x14ac:dyDescent="0.25">
      <c r="A56" s="31">
        <f t="shared" si="6"/>
        <v>49</v>
      </c>
      <c r="B56" s="58" t="s">
        <v>468</v>
      </c>
      <c r="C56" s="70">
        <v>750</v>
      </c>
      <c r="D56" s="23">
        <v>1155271.6000000001</v>
      </c>
      <c r="E56" s="41">
        <v>40</v>
      </c>
      <c r="F56" s="15">
        <f t="shared" si="0"/>
        <v>28881.79</v>
      </c>
      <c r="G56" s="16"/>
      <c r="H56" s="15">
        <f t="shared" si="1"/>
        <v>182664.478605349</v>
      </c>
      <c r="I56" s="15">
        <f t="shared" si="2"/>
        <v>6.324555320336759</v>
      </c>
      <c r="J56" s="15">
        <f t="shared" si="3"/>
        <v>4743.416490252569</v>
      </c>
      <c r="K56" s="3">
        <f t="shared" si="4"/>
        <v>0</v>
      </c>
      <c r="L56" s="16">
        <f t="shared" si="5"/>
        <v>0</v>
      </c>
    </row>
    <row r="57" spans="1:12" x14ac:dyDescent="0.25">
      <c r="A57" s="31">
        <f t="shared" si="6"/>
        <v>50</v>
      </c>
      <c r="B57" s="58" t="s">
        <v>469</v>
      </c>
      <c r="C57" s="70">
        <v>750</v>
      </c>
      <c r="D57" s="23">
        <v>58664.46</v>
      </c>
      <c r="E57" s="41">
        <v>1</v>
      </c>
      <c r="F57" s="15">
        <f t="shared" si="0"/>
        <v>58664.46</v>
      </c>
      <c r="G57" s="16"/>
      <c r="H57" s="15">
        <f t="shared" si="1"/>
        <v>58664.46</v>
      </c>
      <c r="I57" s="15">
        <f t="shared" si="2"/>
        <v>1</v>
      </c>
      <c r="J57" s="15">
        <f t="shared" si="3"/>
        <v>750</v>
      </c>
      <c r="K57" s="3">
        <f t="shared" si="4"/>
        <v>0</v>
      </c>
      <c r="L57" s="16">
        <f t="shared" si="5"/>
        <v>0</v>
      </c>
    </row>
    <row r="58" spans="1:12" x14ac:dyDescent="0.25">
      <c r="A58" s="31">
        <f t="shared" si="6"/>
        <v>51</v>
      </c>
      <c r="B58" s="58" t="s">
        <v>469</v>
      </c>
      <c r="C58" s="70">
        <v>750</v>
      </c>
      <c r="D58" s="23">
        <v>117328.92</v>
      </c>
      <c r="E58" s="41">
        <v>2</v>
      </c>
      <c r="F58" s="15">
        <f t="shared" si="0"/>
        <v>58664.46</v>
      </c>
      <c r="G58" s="16"/>
      <c r="H58" s="15">
        <f t="shared" si="1"/>
        <v>82964.07496129394</v>
      </c>
      <c r="I58" s="15">
        <f t="shared" si="2"/>
        <v>1.4142135623730951</v>
      </c>
      <c r="J58" s="15">
        <f t="shared" si="3"/>
        <v>1060.6601717798214</v>
      </c>
      <c r="K58" s="3">
        <f t="shared" si="4"/>
        <v>0</v>
      </c>
      <c r="L58" s="16">
        <f t="shared" si="5"/>
        <v>0</v>
      </c>
    </row>
    <row r="59" spans="1:12" x14ac:dyDescent="0.25">
      <c r="A59" s="31">
        <f t="shared" si="6"/>
        <v>52</v>
      </c>
      <c r="B59" s="58" t="s">
        <v>470</v>
      </c>
      <c r="C59" s="70">
        <v>750</v>
      </c>
      <c r="D59" s="23">
        <v>146973.07999999999</v>
      </c>
      <c r="E59" s="41">
        <v>4</v>
      </c>
      <c r="F59" s="15">
        <f t="shared" si="0"/>
        <v>36743.269999999997</v>
      </c>
      <c r="G59" s="16"/>
      <c r="H59" s="15">
        <f t="shared" si="1"/>
        <v>73486.539999999994</v>
      </c>
      <c r="I59" s="15">
        <f t="shared" si="2"/>
        <v>2</v>
      </c>
      <c r="J59" s="15">
        <f t="shared" si="3"/>
        <v>1500</v>
      </c>
      <c r="K59" s="3">
        <f t="shared" si="4"/>
        <v>0</v>
      </c>
      <c r="L59" s="16">
        <f t="shared" si="5"/>
        <v>0</v>
      </c>
    </row>
    <row r="60" spans="1:12" x14ac:dyDescent="0.25">
      <c r="A60" s="31">
        <f t="shared" si="6"/>
        <v>53</v>
      </c>
      <c r="B60" s="58" t="s">
        <v>470</v>
      </c>
      <c r="C60" s="70">
        <v>750</v>
      </c>
      <c r="D60" s="23">
        <v>367432.69999999995</v>
      </c>
      <c r="E60" s="41">
        <v>10</v>
      </c>
      <c r="F60" s="15">
        <f t="shared" si="0"/>
        <v>36743.269999999997</v>
      </c>
      <c r="G60" s="16"/>
      <c r="H60" s="15">
        <f t="shared" si="1"/>
        <v>116192.42188253501</v>
      </c>
      <c r="I60" s="15">
        <f t="shared" si="2"/>
        <v>3.1622776601683795</v>
      </c>
      <c r="J60" s="15">
        <f t="shared" si="3"/>
        <v>2371.7082451262845</v>
      </c>
      <c r="K60" s="3">
        <f t="shared" si="4"/>
        <v>0</v>
      </c>
      <c r="L60" s="16">
        <f t="shared" si="5"/>
        <v>0</v>
      </c>
    </row>
    <row r="61" spans="1:12" x14ac:dyDescent="0.25">
      <c r="A61" s="31">
        <f t="shared" si="6"/>
        <v>54</v>
      </c>
      <c r="B61" s="58" t="s">
        <v>430</v>
      </c>
      <c r="C61" s="70">
        <v>100</v>
      </c>
      <c r="D61" s="23">
        <v>74647.5</v>
      </c>
      <c r="E61" s="41">
        <v>10</v>
      </c>
      <c r="F61" s="15">
        <f t="shared" si="0"/>
        <v>7464.75</v>
      </c>
      <c r="G61" s="16"/>
      <c r="H61" s="15">
        <f t="shared" si="1"/>
        <v>23605.612163741913</v>
      </c>
      <c r="I61" s="15">
        <f t="shared" si="2"/>
        <v>3.1622776601683795</v>
      </c>
      <c r="J61" s="15">
        <f t="shared" si="3"/>
        <v>316.22776601683796</v>
      </c>
      <c r="K61" s="3">
        <f t="shared" si="4"/>
        <v>0</v>
      </c>
      <c r="L61" s="16">
        <f t="shared" si="5"/>
        <v>0</v>
      </c>
    </row>
    <row r="62" spans="1:12" x14ac:dyDescent="0.25">
      <c r="A62" s="31">
        <f t="shared" si="6"/>
        <v>55</v>
      </c>
      <c r="B62" s="58" t="s">
        <v>431</v>
      </c>
      <c r="C62" s="70">
        <v>1000</v>
      </c>
      <c r="D62" s="23">
        <v>23756.37</v>
      </c>
      <c r="E62" s="41">
        <v>1</v>
      </c>
      <c r="F62" s="15">
        <f t="shared" si="0"/>
        <v>23756.37</v>
      </c>
      <c r="G62" s="16"/>
      <c r="H62" s="15">
        <f t="shared" si="1"/>
        <v>23756.37</v>
      </c>
      <c r="I62" s="15">
        <f t="shared" si="2"/>
        <v>1</v>
      </c>
      <c r="J62" s="15">
        <f t="shared" si="3"/>
        <v>1000</v>
      </c>
      <c r="K62" s="3">
        <f t="shared" si="4"/>
        <v>0</v>
      </c>
      <c r="L62" s="16">
        <f t="shared" si="5"/>
        <v>0</v>
      </c>
    </row>
    <row r="63" spans="1:12" x14ac:dyDescent="0.25">
      <c r="A63" s="31">
        <f t="shared" si="6"/>
        <v>56</v>
      </c>
      <c r="B63" s="58" t="s">
        <v>432</v>
      </c>
      <c r="C63" s="70">
        <v>1000</v>
      </c>
      <c r="D63" s="23">
        <v>32580.959999999999</v>
      </c>
      <c r="E63" s="41">
        <v>1</v>
      </c>
      <c r="F63" s="15">
        <f t="shared" si="0"/>
        <v>32580.959999999999</v>
      </c>
      <c r="G63" s="16"/>
      <c r="H63" s="15">
        <f t="shared" si="1"/>
        <v>32580.959999999999</v>
      </c>
      <c r="I63" s="15">
        <f t="shared" si="2"/>
        <v>1</v>
      </c>
      <c r="J63" s="15">
        <f t="shared" si="3"/>
        <v>1000</v>
      </c>
      <c r="K63" s="3">
        <f t="shared" si="4"/>
        <v>0</v>
      </c>
      <c r="L63" s="16">
        <f t="shared" si="5"/>
        <v>0</v>
      </c>
    </row>
    <row r="64" spans="1:12" x14ac:dyDescent="0.25">
      <c r="A64" s="31">
        <f t="shared" si="6"/>
        <v>57</v>
      </c>
      <c r="B64" s="58" t="s">
        <v>438</v>
      </c>
      <c r="C64" s="70">
        <v>150</v>
      </c>
      <c r="D64" s="23">
        <v>65011.7</v>
      </c>
      <c r="E64" s="41">
        <v>5</v>
      </c>
      <c r="F64" s="15">
        <f t="shared" si="0"/>
        <v>13002.34</v>
      </c>
      <c r="G64" s="16"/>
      <c r="H64" s="15">
        <f t="shared" si="1"/>
        <v>29074.116106564616</v>
      </c>
      <c r="I64" s="15">
        <f t="shared" si="2"/>
        <v>2.2360679774997898</v>
      </c>
      <c r="J64" s="15">
        <f t="shared" si="3"/>
        <v>335.41019662496848</v>
      </c>
      <c r="K64" s="3">
        <f t="shared" si="4"/>
        <v>0</v>
      </c>
      <c r="L64" s="16">
        <f t="shared" si="5"/>
        <v>0</v>
      </c>
    </row>
    <row r="65" spans="1:12" x14ac:dyDescent="0.25">
      <c r="A65" s="31">
        <f t="shared" si="6"/>
        <v>58</v>
      </c>
      <c r="B65" s="58" t="s">
        <v>438</v>
      </c>
      <c r="C65" s="70">
        <v>150</v>
      </c>
      <c r="D65" s="23">
        <v>13002.34</v>
      </c>
      <c r="E65" s="41">
        <v>1</v>
      </c>
      <c r="F65" s="15">
        <f t="shared" si="0"/>
        <v>13002.34</v>
      </c>
      <c r="G65" s="16"/>
      <c r="H65" s="15">
        <f t="shared" si="1"/>
        <v>13002.34</v>
      </c>
      <c r="I65" s="15">
        <f t="shared" si="2"/>
        <v>1</v>
      </c>
      <c r="J65" s="15">
        <f t="shared" si="3"/>
        <v>150</v>
      </c>
      <c r="K65" s="3">
        <f t="shared" si="4"/>
        <v>0</v>
      </c>
      <c r="L65" s="16">
        <f t="shared" si="5"/>
        <v>0</v>
      </c>
    </row>
    <row r="66" spans="1:12" x14ac:dyDescent="0.25">
      <c r="A66" s="31">
        <f t="shared" si="6"/>
        <v>59</v>
      </c>
      <c r="B66" s="58" t="s">
        <v>440</v>
      </c>
      <c r="C66" s="70">
        <v>150</v>
      </c>
      <c r="D66" s="23">
        <v>10949.8</v>
      </c>
      <c r="E66" s="41">
        <v>1</v>
      </c>
      <c r="F66" s="15">
        <f t="shared" si="0"/>
        <v>10949.8</v>
      </c>
      <c r="G66" s="16"/>
      <c r="H66" s="15">
        <f t="shared" si="1"/>
        <v>10949.8</v>
      </c>
      <c r="I66" s="15">
        <f t="shared" si="2"/>
        <v>1</v>
      </c>
      <c r="J66" s="15">
        <f t="shared" si="3"/>
        <v>150</v>
      </c>
      <c r="K66" s="3">
        <f t="shared" si="4"/>
        <v>0</v>
      </c>
      <c r="L66" s="16">
        <f t="shared" si="5"/>
        <v>0</v>
      </c>
    </row>
    <row r="67" spans="1:12" x14ac:dyDescent="0.25">
      <c r="A67" s="31">
        <f t="shared" si="6"/>
        <v>60</v>
      </c>
      <c r="B67" s="58" t="s">
        <v>471</v>
      </c>
      <c r="C67" s="70">
        <v>150</v>
      </c>
      <c r="D67" s="23">
        <v>7230.15</v>
      </c>
      <c r="E67" s="41">
        <v>1</v>
      </c>
      <c r="F67" s="15">
        <f t="shared" si="0"/>
        <v>7230.15</v>
      </c>
      <c r="G67" s="16"/>
      <c r="H67" s="15">
        <f t="shared" si="1"/>
        <v>7230.15</v>
      </c>
      <c r="I67" s="15">
        <f t="shared" si="2"/>
        <v>1</v>
      </c>
      <c r="J67" s="15">
        <f t="shared" si="3"/>
        <v>150</v>
      </c>
      <c r="K67" s="3">
        <f t="shared" si="4"/>
        <v>0</v>
      </c>
      <c r="L67" s="16">
        <f t="shared" si="5"/>
        <v>0</v>
      </c>
    </row>
    <row r="68" spans="1:12" x14ac:dyDescent="0.25">
      <c r="A68" s="31">
        <f t="shared" si="6"/>
        <v>61</v>
      </c>
      <c r="B68" s="58" t="s">
        <v>454</v>
      </c>
      <c r="C68" s="70">
        <v>2500</v>
      </c>
      <c r="D68" s="23">
        <v>26269.96</v>
      </c>
      <c r="E68" s="41">
        <v>1</v>
      </c>
      <c r="F68" s="15">
        <f t="shared" si="0"/>
        <v>26269.96</v>
      </c>
      <c r="G68" s="16"/>
      <c r="H68" s="15">
        <f t="shared" si="1"/>
        <v>26269.96</v>
      </c>
      <c r="I68" s="15">
        <f t="shared" si="2"/>
        <v>1</v>
      </c>
      <c r="J68" s="15">
        <f t="shared" si="3"/>
        <v>2500</v>
      </c>
      <c r="K68" s="3">
        <f t="shared" si="4"/>
        <v>0</v>
      </c>
      <c r="L68" s="16">
        <f t="shared" si="5"/>
        <v>0</v>
      </c>
    </row>
    <row r="69" spans="1:12" x14ac:dyDescent="0.25">
      <c r="A69" s="31">
        <f t="shared" si="6"/>
        <v>62</v>
      </c>
      <c r="B69" s="58" t="s">
        <v>456</v>
      </c>
      <c r="C69" s="70">
        <v>300</v>
      </c>
      <c r="D69" s="23">
        <v>54881.64</v>
      </c>
      <c r="E69" s="41">
        <v>3</v>
      </c>
      <c r="F69" s="15">
        <f t="shared" si="0"/>
        <v>18293.88</v>
      </c>
      <c r="G69" s="16"/>
      <c r="H69" s="15">
        <f t="shared" si="1"/>
        <v>31685.929627568134</v>
      </c>
      <c r="I69" s="15">
        <f t="shared" si="2"/>
        <v>1.7320508075688772</v>
      </c>
      <c r="J69" s="15">
        <f t="shared" si="3"/>
        <v>519.6152422706632</v>
      </c>
      <c r="K69" s="3">
        <f t="shared" si="4"/>
        <v>0</v>
      </c>
      <c r="L69" s="16">
        <f t="shared" si="5"/>
        <v>0</v>
      </c>
    </row>
    <row r="70" spans="1:12" x14ac:dyDescent="0.25">
      <c r="A70" s="31">
        <f t="shared" si="6"/>
        <v>63</v>
      </c>
      <c r="B70" s="58" t="s">
        <v>457</v>
      </c>
      <c r="C70" s="70">
        <v>300</v>
      </c>
      <c r="D70" s="23">
        <v>17355.98</v>
      </c>
      <c r="E70" s="41">
        <v>1</v>
      </c>
      <c r="F70" s="15">
        <f t="shared" si="0"/>
        <v>17355.98</v>
      </c>
      <c r="G70" s="16"/>
      <c r="H70" s="15">
        <f t="shared" si="1"/>
        <v>17355.98</v>
      </c>
      <c r="I70" s="15">
        <f t="shared" si="2"/>
        <v>1</v>
      </c>
      <c r="J70" s="15">
        <f t="shared" si="3"/>
        <v>300</v>
      </c>
      <c r="K70" s="3">
        <f t="shared" si="4"/>
        <v>0</v>
      </c>
      <c r="L70" s="16">
        <f t="shared" si="5"/>
        <v>0</v>
      </c>
    </row>
    <row r="71" spans="1:12" x14ac:dyDescent="0.25">
      <c r="A71" s="31">
        <f t="shared" si="6"/>
        <v>64</v>
      </c>
      <c r="B71" s="58" t="s">
        <v>456</v>
      </c>
      <c r="C71" s="70">
        <v>300</v>
      </c>
      <c r="D71" s="23">
        <v>73175.520000000004</v>
      </c>
      <c r="E71" s="41">
        <v>4</v>
      </c>
      <c r="F71" s="15">
        <f t="shared" si="0"/>
        <v>18293.88</v>
      </c>
      <c r="G71" s="16"/>
      <c r="H71" s="15">
        <f t="shared" si="1"/>
        <v>36587.760000000002</v>
      </c>
      <c r="I71" s="15">
        <f t="shared" si="2"/>
        <v>2</v>
      </c>
      <c r="J71" s="15">
        <f t="shared" si="3"/>
        <v>600</v>
      </c>
      <c r="K71" s="3">
        <f t="shared" si="4"/>
        <v>0</v>
      </c>
      <c r="L71" s="16">
        <f t="shared" si="5"/>
        <v>0</v>
      </c>
    </row>
    <row r="72" spans="1:12" x14ac:dyDescent="0.25">
      <c r="A72" s="31">
        <f t="shared" si="6"/>
        <v>65</v>
      </c>
      <c r="B72" s="58" t="s">
        <v>458</v>
      </c>
      <c r="C72" s="70">
        <v>300</v>
      </c>
      <c r="D72" s="23">
        <v>25298.51</v>
      </c>
      <c r="E72" s="41">
        <v>1</v>
      </c>
      <c r="F72" s="15">
        <f t="shared" si="0"/>
        <v>25298.51</v>
      </c>
      <c r="G72" s="16"/>
      <c r="H72" s="15">
        <f t="shared" si="1"/>
        <v>25298.51</v>
      </c>
      <c r="I72" s="15">
        <f t="shared" si="2"/>
        <v>1</v>
      </c>
      <c r="J72" s="15">
        <f t="shared" si="3"/>
        <v>300</v>
      </c>
      <c r="K72" s="3">
        <f t="shared" si="4"/>
        <v>0</v>
      </c>
      <c r="L72" s="16">
        <f t="shared" si="5"/>
        <v>0</v>
      </c>
    </row>
    <row r="73" spans="1:12" x14ac:dyDescent="0.25">
      <c r="A73" s="31">
        <f t="shared" si="6"/>
        <v>66</v>
      </c>
      <c r="B73" s="58" t="s">
        <v>427</v>
      </c>
      <c r="C73" s="70">
        <v>300</v>
      </c>
      <c r="D73" s="23">
        <v>18575.45</v>
      </c>
      <c r="E73" s="41">
        <v>1</v>
      </c>
      <c r="F73" s="15">
        <f t="shared" si="0"/>
        <v>18575.45</v>
      </c>
      <c r="G73" s="16"/>
      <c r="H73" s="15">
        <f t="shared" si="1"/>
        <v>18575.45</v>
      </c>
      <c r="I73" s="15">
        <f t="shared" si="2"/>
        <v>1</v>
      </c>
      <c r="J73" s="15">
        <f t="shared" si="3"/>
        <v>300</v>
      </c>
      <c r="K73" s="3">
        <f t="shared" ref="K73:K136" si="11">IF(C73&gt;50,0,1)</f>
        <v>0</v>
      </c>
      <c r="L73" s="16">
        <f t="shared" ref="L73:L136" si="12">K73*E73</f>
        <v>0</v>
      </c>
    </row>
    <row r="74" spans="1:12" x14ac:dyDescent="0.25">
      <c r="A74" s="31">
        <f t="shared" ref="A74:A136" si="13">A73+1</f>
        <v>67</v>
      </c>
      <c r="B74" s="58" t="s">
        <v>461</v>
      </c>
      <c r="C74" s="70">
        <v>37.5</v>
      </c>
      <c r="D74" s="23">
        <v>25150.65</v>
      </c>
      <c r="E74" s="41">
        <v>5</v>
      </c>
      <c r="F74" s="15">
        <f t="shared" si="0"/>
        <v>5030.13</v>
      </c>
      <c r="G74" s="16"/>
      <c r="H74" s="15">
        <f t="shared" si="1"/>
        <v>11247.712615661017</v>
      </c>
      <c r="I74" s="15">
        <f t="shared" si="2"/>
        <v>2.2360679774997898</v>
      </c>
      <c r="J74" s="15">
        <f t="shared" si="3"/>
        <v>83.852549156242119</v>
      </c>
      <c r="K74" s="3">
        <f t="shared" si="11"/>
        <v>1</v>
      </c>
      <c r="L74" s="16">
        <f t="shared" si="12"/>
        <v>5</v>
      </c>
    </row>
    <row r="75" spans="1:12" x14ac:dyDescent="0.25">
      <c r="A75" s="31">
        <f t="shared" si="13"/>
        <v>68</v>
      </c>
      <c r="B75" s="58" t="s">
        <v>461</v>
      </c>
      <c r="C75" s="70">
        <v>50</v>
      </c>
      <c r="D75" s="23">
        <v>5030.13</v>
      </c>
      <c r="E75" s="41">
        <v>1</v>
      </c>
      <c r="F75" s="15">
        <f t="shared" si="0"/>
        <v>5030.13</v>
      </c>
      <c r="G75" s="16"/>
      <c r="H75" s="15">
        <f t="shared" si="1"/>
        <v>5030.13</v>
      </c>
      <c r="I75" s="15">
        <f t="shared" si="2"/>
        <v>1</v>
      </c>
      <c r="J75" s="15">
        <f t="shared" si="3"/>
        <v>50</v>
      </c>
      <c r="K75" s="3">
        <f t="shared" si="11"/>
        <v>1</v>
      </c>
      <c r="L75" s="16">
        <f t="shared" si="12"/>
        <v>1</v>
      </c>
    </row>
    <row r="76" spans="1:12" x14ac:dyDescent="0.25">
      <c r="A76" s="31">
        <f t="shared" si="13"/>
        <v>69</v>
      </c>
      <c r="B76" s="58" t="s">
        <v>461</v>
      </c>
      <c r="C76" s="70">
        <v>50</v>
      </c>
      <c r="D76" s="23">
        <v>10060.26</v>
      </c>
      <c r="E76" s="41">
        <v>2</v>
      </c>
      <c r="F76" s="15">
        <f t="shared" si="0"/>
        <v>5030.13</v>
      </c>
      <c r="G76" s="16"/>
      <c r="H76" s="15">
        <f t="shared" si="1"/>
        <v>7113.6780664997768</v>
      </c>
      <c r="I76" s="15">
        <f t="shared" si="2"/>
        <v>1.4142135623730951</v>
      </c>
      <c r="J76" s="15">
        <f t="shared" si="3"/>
        <v>70.710678118654755</v>
      </c>
      <c r="K76" s="3">
        <f t="shared" si="11"/>
        <v>1</v>
      </c>
      <c r="L76" s="16">
        <f t="shared" si="12"/>
        <v>2</v>
      </c>
    </row>
    <row r="77" spans="1:12" x14ac:dyDescent="0.25">
      <c r="A77" s="31">
        <f t="shared" si="13"/>
        <v>70</v>
      </c>
      <c r="B77" s="58" t="s">
        <v>428</v>
      </c>
      <c r="C77" s="70">
        <v>500</v>
      </c>
      <c r="D77" s="23">
        <v>86962.44</v>
      </c>
      <c r="E77" s="41">
        <v>4</v>
      </c>
      <c r="F77" s="15">
        <f t="shared" si="0"/>
        <v>21740.61</v>
      </c>
      <c r="G77" s="16"/>
      <c r="H77" s="15">
        <f t="shared" si="1"/>
        <v>43481.22</v>
      </c>
      <c r="I77" s="15">
        <f t="shared" si="2"/>
        <v>2</v>
      </c>
      <c r="J77" s="15">
        <f t="shared" si="3"/>
        <v>1000</v>
      </c>
      <c r="K77" s="3">
        <f t="shared" si="11"/>
        <v>0</v>
      </c>
      <c r="L77" s="16">
        <f t="shared" si="12"/>
        <v>0</v>
      </c>
    </row>
    <row r="78" spans="1:12" x14ac:dyDescent="0.25">
      <c r="A78" s="31">
        <f t="shared" si="13"/>
        <v>71</v>
      </c>
      <c r="B78" s="58" t="s">
        <v>462</v>
      </c>
      <c r="C78" s="70">
        <v>500</v>
      </c>
      <c r="D78" s="23">
        <v>130263.95999999999</v>
      </c>
      <c r="E78" s="41">
        <v>6</v>
      </c>
      <c r="F78" s="15">
        <f t="shared" si="0"/>
        <v>21710.66</v>
      </c>
      <c r="G78" s="16"/>
      <c r="H78" s="15">
        <f t="shared" si="1"/>
        <v>53180.038979053032</v>
      </c>
      <c r="I78" s="15">
        <f t="shared" si="2"/>
        <v>2.4494897427831779</v>
      </c>
      <c r="J78" s="15">
        <f t="shared" si="3"/>
        <v>1224.744871391589</v>
      </c>
      <c r="K78" s="3">
        <f t="shared" si="11"/>
        <v>0</v>
      </c>
      <c r="L78" s="16">
        <f t="shared" si="12"/>
        <v>0</v>
      </c>
    </row>
    <row r="79" spans="1:12" x14ac:dyDescent="0.25">
      <c r="A79" s="31">
        <f t="shared" si="13"/>
        <v>72</v>
      </c>
      <c r="B79" s="58" t="s">
        <v>462</v>
      </c>
      <c r="C79" s="70">
        <v>500</v>
      </c>
      <c r="D79" s="23">
        <v>21710.66</v>
      </c>
      <c r="E79" s="41">
        <v>1</v>
      </c>
      <c r="F79" s="15">
        <f t="shared" si="0"/>
        <v>21710.66</v>
      </c>
      <c r="G79" s="16"/>
      <c r="H79" s="15">
        <f t="shared" si="1"/>
        <v>21710.66</v>
      </c>
      <c r="I79" s="15">
        <f t="shared" si="2"/>
        <v>1</v>
      </c>
      <c r="J79" s="15">
        <f t="shared" si="3"/>
        <v>500</v>
      </c>
      <c r="K79" s="3">
        <f t="shared" si="11"/>
        <v>0</v>
      </c>
      <c r="L79" s="16">
        <f t="shared" si="12"/>
        <v>0</v>
      </c>
    </row>
    <row r="80" spans="1:12" x14ac:dyDescent="0.25">
      <c r="A80" s="31">
        <f t="shared" si="13"/>
        <v>73</v>
      </c>
      <c r="B80" s="58" t="s">
        <v>428</v>
      </c>
      <c r="C80" s="70">
        <v>500</v>
      </c>
      <c r="D80" s="23">
        <v>21740.61</v>
      </c>
      <c r="E80" s="41">
        <v>1</v>
      </c>
      <c r="F80" s="15">
        <f t="shared" si="0"/>
        <v>21740.61</v>
      </c>
      <c r="G80" s="16"/>
      <c r="H80" s="15">
        <f t="shared" si="1"/>
        <v>21740.61</v>
      </c>
      <c r="I80" s="15">
        <f t="shared" si="2"/>
        <v>1</v>
      </c>
      <c r="J80" s="15">
        <f t="shared" si="3"/>
        <v>500</v>
      </c>
      <c r="K80" s="3">
        <f t="shared" si="11"/>
        <v>0</v>
      </c>
      <c r="L80" s="16">
        <f t="shared" si="12"/>
        <v>0</v>
      </c>
    </row>
    <row r="81" spans="1:12" x14ac:dyDescent="0.25">
      <c r="A81" s="31">
        <f t="shared" si="13"/>
        <v>74</v>
      </c>
      <c r="B81" s="58" t="s">
        <v>463</v>
      </c>
      <c r="C81" s="70">
        <v>500</v>
      </c>
      <c r="D81" s="23">
        <v>91913.069999999992</v>
      </c>
      <c r="E81" s="41">
        <v>3</v>
      </c>
      <c r="F81" s="15">
        <f t="shared" si="0"/>
        <v>30637.69</v>
      </c>
      <c r="G81" s="16"/>
      <c r="H81" s="15">
        <f t="shared" si="1"/>
        <v>53066.035706544913</v>
      </c>
      <c r="I81" s="15">
        <f t="shared" si="2"/>
        <v>1.7320508075688772</v>
      </c>
      <c r="J81" s="15">
        <f t="shared" si="3"/>
        <v>866.02540378443859</v>
      </c>
      <c r="K81" s="3">
        <f t="shared" si="11"/>
        <v>0</v>
      </c>
      <c r="L81" s="16">
        <f t="shared" si="12"/>
        <v>0</v>
      </c>
    </row>
    <row r="82" spans="1:12" x14ac:dyDescent="0.25">
      <c r="A82" s="31">
        <f t="shared" si="13"/>
        <v>75</v>
      </c>
      <c r="B82" s="58" t="s">
        <v>464</v>
      </c>
      <c r="C82" s="70">
        <v>500</v>
      </c>
      <c r="D82" s="23">
        <v>59319.7</v>
      </c>
      <c r="E82" s="41">
        <v>2</v>
      </c>
      <c r="F82" s="15">
        <f t="shared" si="0"/>
        <v>29659.85</v>
      </c>
      <c r="G82" s="16"/>
      <c r="H82" s="15">
        <f t="shared" si="1"/>
        <v>41945.362127951645</v>
      </c>
      <c r="I82" s="15">
        <f t="shared" si="2"/>
        <v>1.4142135623730951</v>
      </c>
      <c r="J82" s="15">
        <f t="shared" si="3"/>
        <v>707.10678118654755</v>
      </c>
      <c r="K82" s="3">
        <f t="shared" si="11"/>
        <v>0</v>
      </c>
      <c r="L82" s="16">
        <f t="shared" si="12"/>
        <v>0</v>
      </c>
    </row>
    <row r="83" spans="1:12" x14ac:dyDescent="0.25">
      <c r="A83" s="31">
        <f t="shared" si="13"/>
        <v>76</v>
      </c>
      <c r="B83" s="58" t="s">
        <v>466</v>
      </c>
      <c r="C83" s="70">
        <v>75</v>
      </c>
      <c r="D83" s="23">
        <v>15599.02</v>
      </c>
      <c r="E83" s="41">
        <v>2</v>
      </c>
      <c r="F83" s="15">
        <f t="shared" si="0"/>
        <v>7799.51</v>
      </c>
      <c r="G83" s="16"/>
      <c r="H83" s="15">
        <f t="shared" si="1"/>
        <v>11030.17282186458</v>
      </c>
      <c r="I83" s="15">
        <f t="shared" si="2"/>
        <v>1.4142135623730951</v>
      </c>
      <c r="J83" s="15">
        <f t="shared" si="3"/>
        <v>106.06601717798213</v>
      </c>
      <c r="K83" s="3">
        <f t="shared" si="11"/>
        <v>0</v>
      </c>
      <c r="L83" s="16">
        <f t="shared" si="12"/>
        <v>0</v>
      </c>
    </row>
    <row r="84" spans="1:12" x14ac:dyDescent="0.25">
      <c r="A84" s="31">
        <f t="shared" si="13"/>
        <v>77</v>
      </c>
      <c r="B84" s="58" t="s">
        <v>466</v>
      </c>
      <c r="C84" s="70">
        <v>75</v>
      </c>
      <c r="D84" s="23">
        <v>148190.69</v>
      </c>
      <c r="E84" s="41">
        <v>19</v>
      </c>
      <c r="F84" s="15">
        <f t="shared" si="0"/>
        <v>7799.51</v>
      </c>
      <c r="G84" s="16"/>
      <c r="H84" s="15">
        <f t="shared" si="1"/>
        <v>33997.275899134926</v>
      </c>
      <c r="I84" s="15">
        <f t="shared" si="2"/>
        <v>4.358898943540674</v>
      </c>
      <c r="J84" s="15">
        <f t="shared" si="3"/>
        <v>326.91742076555056</v>
      </c>
      <c r="K84" s="3">
        <f t="shared" si="11"/>
        <v>0</v>
      </c>
      <c r="L84" s="16">
        <f t="shared" si="12"/>
        <v>0</v>
      </c>
    </row>
    <row r="85" spans="1:12" x14ac:dyDescent="0.25">
      <c r="A85" s="31">
        <f t="shared" si="13"/>
        <v>78</v>
      </c>
      <c r="B85" s="58" t="s">
        <v>467</v>
      </c>
      <c r="C85" s="70">
        <v>750</v>
      </c>
      <c r="D85" s="23">
        <v>106052.8</v>
      </c>
      <c r="E85" s="41">
        <v>2</v>
      </c>
      <c r="F85" s="15">
        <f t="shared" si="0"/>
        <v>53026.400000000001</v>
      </c>
      <c r="G85" s="16"/>
      <c r="H85" s="15">
        <f t="shared" si="1"/>
        <v>74990.654043820701</v>
      </c>
      <c r="I85" s="15">
        <f t="shared" si="2"/>
        <v>1.4142135623730951</v>
      </c>
      <c r="J85" s="15">
        <f t="shared" si="3"/>
        <v>1060.6601717798214</v>
      </c>
      <c r="K85" s="3">
        <f t="shared" si="11"/>
        <v>0</v>
      </c>
      <c r="L85" s="16">
        <f t="shared" si="12"/>
        <v>0</v>
      </c>
    </row>
    <row r="86" spans="1:12" x14ac:dyDescent="0.25">
      <c r="A86" s="31">
        <f t="shared" si="13"/>
        <v>79</v>
      </c>
      <c r="B86" s="58" t="s">
        <v>468</v>
      </c>
      <c r="C86" s="70">
        <v>750</v>
      </c>
      <c r="D86" s="23">
        <v>28881.79</v>
      </c>
      <c r="E86" s="41">
        <v>1</v>
      </c>
      <c r="F86" s="15">
        <f t="shared" si="0"/>
        <v>28881.79</v>
      </c>
      <c r="G86" s="16"/>
      <c r="H86" s="15">
        <f t="shared" si="1"/>
        <v>28881.79</v>
      </c>
      <c r="I86" s="15">
        <f t="shared" si="2"/>
        <v>1</v>
      </c>
      <c r="J86" s="15">
        <f t="shared" si="3"/>
        <v>750</v>
      </c>
      <c r="K86" s="3">
        <f t="shared" si="11"/>
        <v>0</v>
      </c>
      <c r="L86" s="16">
        <f t="shared" si="12"/>
        <v>0</v>
      </c>
    </row>
    <row r="87" spans="1:12" x14ac:dyDescent="0.25">
      <c r="A87" s="31">
        <f t="shared" si="13"/>
        <v>80</v>
      </c>
      <c r="B87" s="58" t="s">
        <v>468</v>
      </c>
      <c r="C87" s="70">
        <v>750</v>
      </c>
      <c r="D87" s="23">
        <v>57763.58</v>
      </c>
      <c r="E87" s="41">
        <v>2</v>
      </c>
      <c r="F87" s="15">
        <f t="shared" si="0"/>
        <v>28881.79</v>
      </c>
      <c r="G87" s="16"/>
      <c r="H87" s="15">
        <f t="shared" si="1"/>
        <v>40845.019123611637</v>
      </c>
      <c r="I87" s="15">
        <f t="shared" si="2"/>
        <v>1.4142135623730951</v>
      </c>
      <c r="J87" s="15">
        <f t="shared" si="3"/>
        <v>1060.6601717798214</v>
      </c>
      <c r="K87" s="3">
        <f t="shared" si="11"/>
        <v>0</v>
      </c>
      <c r="L87" s="16">
        <f t="shared" si="12"/>
        <v>0</v>
      </c>
    </row>
    <row r="88" spans="1:12" x14ac:dyDescent="0.25">
      <c r="A88" s="31">
        <f t="shared" si="13"/>
        <v>81</v>
      </c>
      <c r="B88" s="58" t="s">
        <v>468</v>
      </c>
      <c r="C88" s="70">
        <v>750</v>
      </c>
      <c r="D88" s="23">
        <v>28881.79</v>
      </c>
      <c r="E88" s="41">
        <v>1</v>
      </c>
      <c r="F88" s="15">
        <f t="shared" si="0"/>
        <v>28881.79</v>
      </c>
      <c r="G88" s="16"/>
      <c r="H88" s="15">
        <f t="shared" si="1"/>
        <v>28881.79</v>
      </c>
      <c r="I88" s="15">
        <f t="shared" si="2"/>
        <v>1</v>
      </c>
      <c r="J88" s="15">
        <f t="shared" si="3"/>
        <v>750</v>
      </c>
      <c r="K88" s="3">
        <f t="shared" si="11"/>
        <v>0</v>
      </c>
      <c r="L88" s="16">
        <f t="shared" si="12"/>
        <v>0</v>
      </c>
    </row>
    <row r="89" spans="1:12" x14ac:dyDescent="0.25">
      <c r="A89" s="31">
        <f t="shared" si="13"/>
        <v>82</v>
      </c>
      <c r="B89" s="58" t="s">
        <v>436</v>
      </c>
      <c r="C89" s="70">
        <v>112.5</v>
      </c>
      <c r="D89" s="23">
        <v>18238.439999999999</v>
      </c>
      <c r="E89" s="41">
        <v>1</v>
      </c>
      <c r="F89" s="15">
        <f t="shared" si="0"/>
        <v>18238.439999999999</v>
      </c>
      <c r="G89" s="16"/>
      <c r="H89" s="15">
        <f t="shared" si="1"/>
        <v>18238.439999999999</v>
      </c>
      <c r="I89" s="15">
        <f t="shared" si="2"/>
        <v>1</v>
      </c>
      <c r="J89" s="15">
        <f t="shared" si="3"/>
        <v>112.5</v>
      </c>
      <c r="K89" s="3">
        <f t="shared" si="11"/>
        <v>0</v>
      </c>
      <c r="L89" s="16">
        <f t="shared" si="12"/>
        <v>0</v>
      </c>
    </row>
    <row r="90" spans="1:12" x14ac:dyDescent="0.25">
      <c r="A90" s="31">
        <f t="shared" si="13"/>
        <v>83</v>
      </c>
      <c r="B90" s="58" t="s">
        <v>461</v>
      </c>
      <c r="C90" s="70">
        <v>50</v>
      </c>
      <c r="D90" s="23">
        <v>15090.39</v>
      </c>
      <c r="E90" s="41">
        <v>3</v>
      </c>
      <c r="F90" s="15">
        <f t="shared" si="0"/>
        <v>5030.13</v>
      </c>
      <c r="G90" s="16"/>
      <c r="H90" s="15">
        <f t="shared" si="1"/>
        <v>8712.4407286764363</v>
      </c>
      <c r="I90" s="15">
        <f t="shared" si="2"/>
        <v>1.7320508075688772</v>
      </c>
      <c r="J90" s="15">
        <f t="shared" si="3"/>
        <v>86.602540378443862</v>
      </c>
      <c r="K90" s="3">
        <f t="shared" si="11"/>
        <v>1</v>
      </c>
      <c r="L90" s="16">
        <f t="shared" si="12"/>
        <v>3</v>
      </c>
    </row>
    <row r="91" spans="1:12" x14ac:dyDescent="0.25">
      <c r="A91" s="31">
        <f t="shared" si="13"/>
        <v>84</v>
      </c>
      <c r="B91" s="58" t="s">
        <v>472</v>
      </c>
      <c r="C91" s="70">
        <v>5000</v>
      </c>
      <c r="D91" s="23">
        <v>187523.84999999998</v>
      </c>
      <c r="E91" s="41">
        <v>3</v>
      </c>
      <c r="F91" s="15">
        <f t="shared" si="0"/>
        <v>62507.94999999999</v>
      </c>
      <c r="G91" s="16"/>
      <c r="H91" s="15">
        <f t="shared" si="1"/>
        <v>108266.94527697498</v>
      </c>
      <c r="I91" s="15">
        <f t="shared" si="2"/>
        <v>1.7320508075688772</v>
      </c>
      <c r="J91" s="15">
        <f t="shared" si="3"/>
        <v>8660.2540378443864</v>
      </c>
      <c r="K91" s="3">
        <f t="shared" si="11"/>
        <v>0</v>
      </c>
      <c r="L91" s="16">
        <f t="shared" si="12"/>
        <v>0</v>
      </c>
    </row>
    <row r="92" spans="1:12" x14ac:dyDescent="0.25">
      <c r="A92" s="31">
        <f t="shared" si="13"/>
        <v>85</v>
      </c>
      <c r="B92" s="58" t="s">
        <v>466</v>
      </c>
      <c r="C92" s="70">
        <v>75</v>
      </c>
      <c r="D92" s="23">
        <v>7799.51</v>
      </c>
      <c r="E92" s="41">
        <v>1</v>
      </c>
      <c r="F92" s="15">
        <f t="shared" si="0"/>
        <v>7799.51</v>
      </c>
      <c r="G92" s="16"/>
      <c r="H92" s="15">
        <f t="shared" si="1"/>
        <v>7799.51</v>
      </c>
      <c r="I92" s="15">
        <f t="shared" si="2"/>
        <v>1</v>
      </c>
      <c r="J92" s="15">
        <f t="shared" si="3"/>
        <v>75</v>
      </c>
      <c r="K92" s="3">
        <f t="shared" si="11"/>
        <v>0</v>
      </c>
      <c r="L92" s="16">
        <f t="shared" si="12"/>
        <v>0</v>
      </c>
    </row>
    <row r="93" spans="1:12" x14ac:dyDescent="0.25">
      <c r="A93" s="31">
        <f t="shared" si="13"/>
        <v>86</v>
      </c>
      <c r="B93" s="58" t="s">
        <v>465</v>
      </c>
      <c r="C93" s="70">
        <v>75</v>
      </c>
      <c r="D93" s="23">
        <v>17084.52</v>
      </c>
      <c r="E93" s="41">
        <v>2</v>
      </c>
      <c r="F93" s="15">
        <f t="shared" si="0"/>
        <v>8542.26</v>
      </c>
      <c r="G93" s="16"/>
      <c r="H93" s="15">
        <f t="shared" si="1"/>
        <v>12080.579945317197</v>
      </c>
      <c r="I93" s="15">
        <f t="shared" si="2"/>
        <v>1.4142135623730951</v>
      </c>
      <c r="J93" s="15">
        <f t="shared" si="3"/>
        <v>106.06601717798213</v>
      </c>
      <c r="K93" s="3">
        <f t="shared" si="11"/>
        <v>0</v>
      </c>
      <c r="L93" s="16">
        <f t="shared" si="12"/>
        <v>0</v>
      </c>
    </row>
    <row r="94" spans="1:12" x14ac:dyDescent="0.25">
      <c r="A94" s="31">
        <f t="shared" si="13"/>
        <v>87</v>
      </c>
      <c r="B94" s="58" t="s">
        <v>473</v>
      </c>
      <c r="C94" s="70">
        <v>1.5</v>
      </c>
      <c r="D94" s="23">
        <v>1072.6400000000001</v>
      </c>
      <c r="E94" s="41">
        <v>2</v>
      </c>
      <c r="F94" s="15">
        <f t="shared" si="0"/>
        <v>536.32000000000005</v>
      </c>
      <c r="G94" s="16"/>
      <c r="H94" s="15">
        <f t="shared" si="1"/>
        <v>758.47101777193848</v>
      </c>
      <c r="I94" s="15">
        <f t="shared" si="2"/>
        <v>1.4142135623730951</v>
      </c>
      <c r="J94" s="15">
        <f t="shared" si="3"/>
        <v>2.1213203435596428</v>
      </c>
      <c r="K94" s="3">
        <f t="shared" si="11"/>
        <v>1</v>
      </c>
      <c r="L94" s="16">
        <f t="shared" si="12"/>
        <v>2</v>
      </c>
    </row>
    <row r="95" spans="1:12" x14ac:dyDescent="0.25">
      <c r="A95" s="31">
        <f t="shared" si="13"/>
        <v>88</v>
      </c>
      <c r="B95" s="58" t="s">
        <v>473</v>
      </c>
      <c r="C95" s="70">
        <v>1.5</v>
      </c>
      <c r="D95" s="23">
        <v>2681.6000000000004</v>
      </c>
      <c r="E95" s="41">
        <v>5</v>
      </c>
      <c r="F95" s="15">
        <f t="shared" si="0"/>
        <v>536.32000000000005</v>
      </c>
      <c r="G95" s="16"/>
      <c r="H95" s="15">
        <f t="shared" si="1"/>
        <v>1199.2479776926873</v>
      </c>
      <c r="I95" s="15">
        <f t="shared" si="2"/>
        <v>2.2360679774997898</v>
      </c>
      <c r="J95" s="15">
        <f t="shared" si="3"/>
        <v>3.3541019662496847</v>
      </c>
      <c r="K95" s="3">
        <f t="shared" si="11"/>
        <v>1</v>
      </c>
      <c r="L95" s="16">
        <f t="shared" si="12"/>
        <v>5</v>
      </c>
    </row>
    <row r="96" spans="1:12" x14ac:dyDescent="0.25">
      <c r="A96" s="31">
        <f t="shared" si="13"/>
        <v>89</v>
      </c>
      <c r="B96" s="58" t="s">
        <v>473</v>
      </c>
      <c r="C96" s="70">
        <v>1.5</v>
      </c>
      <c r="D96" s="23">
        <v>536.32000000000005</v>
      </c>
      <c r="E96" s="41">
        <v>1</v>
      </c>
      <c r="F96" s="15">
        <f t="shared" si="0"/>
        <v>536.32000000000005</v>
      </c>
      <c r="G96" s="16"/>
      <c r="H96" s="15">
        <f t="shared" si="1"/>
        <v>536.32000000000005</v>
      </c>
      <c r="I96" s="15">
        <f t="shared" si="2"/>
        <v>1</v>
      </c>
      <c r="J96" s="15">
        <f t="shared" si="3"/>
        <v>1.5</v>
      </c>
      <c r="K96" s="3">
        <f t="shared" si="11"/>
        <v>1</v>
      </c>
      <c r="L96" s="16">
        <f t="shared" si="12"/>
        <v>1</v>
      </c>
    </row>
    <row r="97" spans="1:12" x14ac:dyDescent="0.25">
      <c r="A97" s="31">
        <f t="shared" si="13"/>
        <v>90</v>
      </c>
      <c r="B97" s="58" t="s">
        <v>474</v>
      </c>
      <c r="C97" s="70">
        <v>1.5</v>
      </c>
      <c r="D97" s="23">
        <v>904.85</v>
      </c>
      <c r="E97" s="41">
        <v>1</v>
      </c>
      <c r="F97" s="15">
        <f t="shared" si="0"/>
        <v>904.85</v>
      </c>
      <c r="G97" s="16"/>
      <c r="H97" s="15">
        <f t="shared" si="1"/>
        <v>904.85</v>
      </c>
      <c r="I97" s="15">
        <f t="shared" si="2"/>
        <v>1</v>
      </c>
      <c r="J97" s="15">
        <f t="shared" si="3"/>
        <v>1.5</v>
      </c>
      <c r="K97" s="3">
        <f t="shared" si="11"/>
        <v>1</v>
      </c>
      <c r="L97" s="16">
        <f t="shared" si="12"/>
        <v>1</v>
      </c>
    </row>
    <row r="98" spans="1:12" x14ac:dyDescent="0.25">
      <c r="A98" s="31">
        <f t="shared" si="13"/>
        <v>91</v>
      </c>
      <c r="B98" s="58" t="s">
        <v>474</v>
      </c>
      <c r="C98" s="70">
        <v>1.5</v>
      </c>
      <c r="D98" s="23">
        <v>6333.95</v>
      </c>
      <c r="E98" s="41">
        <v>7</v>
      </c>
      <c r="F98" s="15">
        <f t="shared" si="0"/>
        <v>904.85</v>
      </c>
      <c r="G98" s="16"/>
      <c r="H98" s="15">
        <f t="shared" ref="H98:H161" si="14">F98*E98^0.5</f>
        <v>2394.0080738167949</v>
      </c>
      <c r="I98" s="15">
        <f t="shared" ref="I98:I161" si="15">E98^0.5</f>
        <v>2.6457513110645907</v>
      </c>
      <c r="J98" s="15">
        <f t="shared" ref="J98:J161" si="16">C98*E98^0.5</f>
        <v>3.9686269665968861</v>
      </c>
      <c r="K98" s="3">
        <f t="shared" si="11"/>
        <v>1</v>
      </c>
      <c r="L98" s="16">
        <f t="shared" si="12"/>
        <v>7</v>
      </c>
    </row>
    <row r="99" spans="1:12" x14ac:dyDescent="0.25">
      <c r="A99" s="31">
        <f t="shared" si="13"/>
        <v>92</v>
      </c>
      <c r="B99" s="58" t="s">
        <v>475</v>
      </c>
      <c r="C99" s="70">
        <v>10</v>
      </c>
      <c r="D99" s="23">
        <v>9249556.9100000001</v>
      </c>
      <c r="E99" s="41">
        <v>5357</v>
      </c>
      <c r="F99" s="15">
        <f t="shared" si="0"/>
        <v>1726.63</v>
      </c>
      <c r="G99" s="16"/>
      <c r="H99" s="15">
        <f t="shared" si="14"/>
        <v>126374.69069205789</v>
      </c>
      <c r="I99" s="15">
        <f t="shared" si="15"/>
        <v>73.191529564560952</v>
      </c>
      <c r="J99" s="15">
        <f t="shared" si="16"/>
        <v>731.91529564560949</v>
      </c>
      <c r="K99" s="3">
        <f t="shared" si="11"/>
        <v>1</v>
      </c>
      <c r="L99" s="16">
        <f t="shared" si="12"/>
        <v>5357</v>
      </c>
    </row>
    <row r="100" spans="1:12" x14ac:dyDescent="0.25">
      <c r="A100" s="31">
        <f t="shared" si="13"/>
        <v>93</v>
      </c>
      <c r="B100" s="58" t="s">
        <v>475</v>
      </c>
      <c r="C100" s="70">
        <v>10</v>
      </c>
      <c r="D100" s="23">
        <v>51798.9</v>
      </c>
      <c r="E100" s="41">
        <v>30</v>
      </c>
      <c r="F100" s="15">
        <f t="shared" si="0"/>
        <v>1726.63</v>
      </c>
      <c r="G100" s="16"/>
      <c r="H100" s="15">
        <f t="shared" si="14"/>
        <v>9457.1419946514507</v>
      </c>
      <c r="I100" s="15">
        <f t="shared" si="15"/>
        <v>5.4772255750516612</v>
      </c>
      <c r="J100" s="15">
        <f t="shared" si="16"/>
        <v>54.772255750516614</v>
      </c>
      <c r="K100" s="3">
        <f t="shared" si="11"/>
        <v>1</v>
      </c>
      <c r="L100" s="16">
        <f t="shared" si="12"/>
        <v>30</v>
      </c>
    </row>
    <row r="101" spans="1:12" x14ac:dyDescent="0.25">
      <c r="A101" s="31">
        <f t="shared" si="13"/>
        <v>94</v>
      </c>
      <c r="B101" s="58" t="s">
        <v>475</v>
      </c>
      <c r="C101" s="70">
        <v>10</v>
      </c>
      <c r="D101" s="23">
        <v>1726.63</v>
      </c>
      <c r="E101" s="41">
        <v>1</v>
      </c>
      <c r="F101" s="15">
        <f t="shared" si="0"/>
        <v>1726.63</v>
      </c>
      <c r="G101" s="16"/>
      <c r="H101" s="15">
        <f t="shared" si="14"/>
        <v>1726.63</v>
      </c>
      <c r="I101" s="15">
        <f t="shared" si="15"/>
        <v>1</v>
      </c>
      <c r="J101" s="15">
        <f t="shared" si="16"/>
        <v>10</v>
      </c>
      <c r="K101" s="3">
        <f t="shared" si="11"/>
        <v>1</v>
      </c>
      <c r="L101" s="16">
        <f t="shared" si="12"/>
        <v>1</v>
      </c>
    </row>
    <row r="102" spans="1:12" x14ac:dyDescent="0.25">
      <c r="A102" s="31">
        <f t="shared" si="13"/>
        <v>95</v>
      </c>
      <c r="B102" s="58" t="s">
        <v>476</v>
      </c>
      <c r="C102" s="70">
        <v>10</v>
      </c>
      <c r="D102" s="23">
        <v>13268.08</v>
      </c>
      <c r="E102" s="41">
        <v>8</v>
      </c>
      <c r="F102" s="15">
        <f t="shared" si="0"/>
        <v>1658.51</v>
      </c>
      <c r="G102" s="16"/>
      <c r="H102" s="15">
        <f t="shared" si="14"/>
        <v>4690.9746706628039</v>
      </c>
      <c r="I102" s="15">
        <f t="shared" si="15"/>
        <v>2.8284271247461903</v>
      </c>
      <c r="J102" s="15">
        <f t="shared" si="16"/>
        <v>28.284271247461902</v>
      </c>
      <c r="K102" s="3">
        <f t="shared" si="11"/>
        <v>1</v>
      </c>
      <c r="L102" s="16">
        <f t="shared" si="12"/>
        <v>8</v>
      </c>
    </row>
    <row r="103" spans="1:12" x14ac:dyDescent="0.25">
      <c r="A103" s="31">
        <f t="shared" si="13"/>
        <v>96</v>
      </c>
      <c r="B103" s="58" t="s">
        <v>476</v>
      </c>
      <c r="C103" s="70">
        <v>10</v>
      </c>
      <c r="D103" s="23">
        <v>1658.51</v>
      </c>
      <c r="E103" s="41">
        <v>1</v>
      </c>
      <c r="F103" s="15">
        <f t="shared" si="0"/>
        <v>1658.51</v>
      </c>
      <c r="G103" s="16"/>
      <c r="H103" s="15">
        <f t="shared" si="14"/>
        <v>1658.51</v>
      </c>
      <c r="I103" s="15">
        <f t="shared" si="15"/>
        <v>1</v>
      </c>
      <c r="J103" s="15">
        <f t="shared" si="16"/>
        <v>10</v>
      </c>
      <c r="K103" s="3">
        <f t="shared" si="11"/>
        <v>1</v>
      </c>
      <c r="L103" s="16">
        <f t="shared" si="12"/>
        <v>1</v>
      </c>
    </row>
    <row r="104" spans="1:12" x14ac:dyDescent="0.25">
      <c r="A104" s="31">
        <f t="shared" si="13"/>
        <v>97</v>
      </c>
      <c r="B104" s="58" t="s">
        <v>477</v>
      </c>
      <c r="C104" s="70">
        <v>10</v>
      </c>
      <c r="D104" s="23">
        <v>2821.68</v>
      </c>
      <c r="E104" s="41">
        <v>4</v>
      </c>
      <c r="F104" s="15">
        <f t="shared" si="0"/>
        <v>705.42</v>
      </c>
      <c r="G104" s="16"/>
      <c r="H104" s="15">
        <f t="shared" si="14"/>
        <v>1410.84</v>
      </c>
      <c r="I104" s="15">
        <f t="shared" si="15"/>
        <v>2</v>
      </c>
      <c r="J104" s="15">
        <f t="shared" si="16"/>
        <v>20</v>
      </c>
      <c r="K104" s="3">
        <f t="shared" si="11"/>
        <v>1</v>
      </c>
      <c r="L104" s="16">
        <f t="shared" si="12"/>
        <v>4</v>
      </c>
    </row>
    <row r="105" spans="1:12" x14ac:dyDescent="0.25">
      <c r="A105" s="31">
        <f t="shared" si="13"/>
        <v>98</v>
      </c>
      <c r="B105" s="58" t="s">
        <v>478</v>
      </c>
      <c r="C105" s="70">
        <v>10</v>
      </c>
      <c r="D105" s="23">
        <v>7144.7199999999993</v>
      </c>
      <c r="E105" s="41">
        <v>11</v>
      </c>
      <c r="F105" s="15">
        <f t="shared" si="0"/>
        <v>649.52</v>
      </c>
      <c r="G105" s="16"/>
      <c r="H105" s="15">
        <f t="shared" si="14"/>
        <v>2154.2141338316392</v>
      </c>
      <c r="I105" s="15">
        <f t="shared" si="15"/>
        <v>3.3166247903553998</v>
      </c>
      <c r="J105" s="15">
        <f t="shared" si="16"/>
        <v>33.166247903553995</v>
      </c>
      <c r="K105" s="3">
        <f t="shared" si="11"/>
        <v>1</v>
      </c>
      <c r="L105" s="16">
        <f t="shared" si="12"/>
        <v>11</v>
      </c>
    </row>
    <row r="106" spans="1:12" x14ac:dyDescent="0.25">
      <c r="A106" s="31">
        <f t="shared" si="13"/>
        <v>99</v>
      </c>
      <c r="B106" s="58" t="s">
        <v>478</v>
      </c>
      <c r="C106" s="70">
        <v>10</v>
      </c>
      <c r="D106" s="23">
        <v>1299.04</v>
      </c>
      <c r="E106" s="41">
        <v>2</v>
      </c>
      <c r="F106" s="15">
        <f t="shared" si="0"/>
        <v>649.52</v>
      </c>
      <c r="G106" s="16"/>
      <c r="H106" s="15">
        <f t="shared" si="14"/>
        <v>918.55999303257272</v>
      </c>
      <c r="I106" s="15">
        <f t="shared" si="15"/>
        <v>1.4142135623730951</v>
      </c>
      <c r="J106" s="15">
        <f t="shared" si="16"/>
        <v>14.142135623730951</v>
      </c>
      <c r="K106" s="3">
        <f t="shared" si="11"/>
        <v>1</v>
      </c>
      <c r="L106" s="16">
        <f t="shared" si="12"/>
        <v>2</v>
      </c>
    </row>
    <row r="107" spans="1:12" x14ac:dyDescent="0.25">
      <c r="A107" s="31">
        <f t="shared" si="13"/>
        <v>100</v>
      </c>
      <c r="B107" s="58" t="s">
        <v>476</v>
      </c>
      <c r="C107" s="70">
        <v>10</v>
      </c>
      <c r="D107" s="23">
        <v>3025122.2399999998</v>
      </c>
      <c r="E107" s="41">
        <v>1824</v>
      </c>
      <c r="F107" s="15">
        <f t="shared" si="0"/>
        <v>1658.5099999999998</v>
      </c>
      <c r="G107" s="16"/>
      <c r="H107" s="15">
        <f t="shared" si="14"/>
        <v>70832.164207105787</v>
      </c>
      <c r="I107" s="15">
        <f t="shared" si="15"/>
        <v>42.708313008125245</v>
      </c>
      <c r="J107" s="15">
        <f t="shared" si="16"/>
        <v>427.08313008125242</v>
      </c>
      <c r="K107" s="3">
        <f t="shared" si="11"/>
        <v>1</v>
      </c>
      <c r="L107" s="16">
        <f t="shared" si="12"/>
        <v>1824</v>
      </c>
    </row>
    <row r="108" spans="1:12" x14ac:dyDescent="0.25">
      <c r="A108" s="31">
        <f t="shared" si="13"/>
        <v>101</v>
      </c>
      <c r="B108" s="58" t="s">
        <v>479</v>
      </c>
      <c r="C108" s="70">
        <v>10</v>
      </c>
      <c r="D108" s="23">
        <v>19084.14</v>
      </c>
      <c r="E108" s="41">
        <v>18</v>
      </c>
      <c r="F108" s="15">
        <f t="shared" si="0"/>
        <v>1060.23</v>
      </c>
      <c r="G108" s="16"/>
      <c r="H108" s="15">
        <f t="shared" si="14"/>
        <v>4498.1749357044791</v>
      </c>
      <c r="I108" s="15">
        <f t="shared" si="15"/>
        <v>4.2426406871192848</v>
      </c>
      <c r="J108" s="15">
        <f t="shared" si="16"/>
        <v>42.426406871192846</v>
      </c>
      <c r="K108" s="3">
        <f t="shared" si="11"/>
        <v>1</v>
      </c>
      <c r="L108" s="16">
        <f t="shared" si="12"/>
        <v>18</v>
      </c>
    </row>
    <row r="109" spans="1:12" x14ac:dyDescent="0.25">
      <c r="A109" s="31">
        <f t="shared" si="13"/>
        <v>102</v>
      </c>
      <c r="B109" s="58" t="s">
        <v>475</v>
      </c>
      <c r="C109" s="70">
        <v>10</v>
      </c>
      <c r="D109" s="23">
        <v>2327497.2400000002</v>
      </c>
      <c r="E109" s="41">
        <v>1348</v>
      </c>
      <c r="F109" s="15">
        <f t="shared" si="0"/>
        <v>1726.63</v>
      </c>
      <c r="G109" s="16"/>
      <c r="H109" s="15">
        <f t="shared" si="14"/>
        <v>63393.426784653318</v>
      </c>
      <c r="I109" s="15">
        <f t="shared" si="15"/>
        <v>36.715119501371639</v>
      </c>
      <c r="J109" s="15">
        <f t="shared" si="16"/>
        <v>367.1511950137164</v>
      </c>
      <c r="K109" s="3">
        <f t="shared" si="11"/>
        <v>1</v>
      </c>
      <c r="L109" s="16">
        <f t="shared" si="12"/>
        <v>1348</v>
      </c>
    </row>
    <row r="110" spans="1:12" x14ac:dyDescent="0.25">
      <c r="A110" s="31">
        <f t="shared" si="13"/>
        <v>103</v>
      </c>
      <c r="B110" s="58" t="s">
        <v>480</v>
      </c>
      <c r="C110" s="70">
        <v>10</v>
      </c>
      <c r="D110" s="23">
        <v>10599.66</v>
      </c>
      <c r="E110" s="41">
        <v>6</v>
      </c>
      <c r="F110" s="15">
        <f t="shared" si="0"/>
        <v>1766.61</v>
      </c>
      <c r="G110" s="16"/>
      <c r="H110" s="15">
        <f t="shared" si="14"/>
        <v>4327.2930744981895</v>
      </c>
      <c r="I110" s="15">
        <f t="shared" si="15"/>
        <v>2.4494897427831779</v>
      </c>
      <c r="J110" s="15">
        <f t="shared" si="16"/>
        <v>24.494897427831781</v>
      </c>
      <c r="K110" s="3">
        <f t="shared" si="11"/>
        <v>1</v>
      </c>
      <c r="L110" s="16">
        <f t="shared" si="12"/>
        <v>6</v>
      </c>
    </row>
    <row r="111" spans="1:12" x14ac:dyDescent="0.25">
      <c r="A111" s="31">
        <f t="shared" si="13"/>
        <v>104</v>
      </c>
      <c r="B111" s="58" t="s">
        <v>481</v>
      </c>
      <c r="C111" s="70">
        <v>100</v>
      </c>
      <c r="D111" s="23">
        <v>5448.04</v>
      </c>
      <c r="E111" s="41">
        <v>1</v>
      </c>
      <c r="F111" s="15">
        <f t="shared" si="0"/>
        <v>5448.04</v>
      </c>
      <c r="G111" s="16"/>
      <c r="H111" s="15">
        <f t="shared" si="14"/>
        <v>5448.04</v>
      </c>
      <c r="I111" s="15">
        <f t="shared" si="15"/>
        <v>1</v>
      </c>
      <c r="J111" s="15">
        <f t="shared" si="16"/>
        <v>100</v>
      </c>
      <c r="K111" s="3">
        <f t="shared" si="11"/>
        <v>0</v>
      </c>
      <c r="L111" s="16">
        <f t="shared" si="12"/>
        <v>0</v>
      </c>
    </row>
    <row r="112" spans="1:12" x14ac:dyDescent="0.25">
      <c r="A112" s="31">
        <f t="shared" si="13"/>
        <v>105</v>
      </c>
      <c r="B112" s="58" t="s">
        <v>481</v>
      </c>
      <c r="C112" s="70">
        <v>100</v>
      </c>
      <c r="D112" s="23">
        <v>16344.119999999999</v>
      </c>
      <c r="E112" s="41">
        <v>3</v>
      </c>
      <c r="F112" s="15">
        <f t="shared" si="0"/>
        <v>5448.04</v>
      </c>
      <c r="G112" s="16"/>
      <c r="H112" s="15">
        <f t="shared" si="14"/>
        <v>9436.2820816675448</v>
      </c>
      <c r="I112" s="15">
        <f t="shared" si="15"/>
        <v>1.7320508075688772</v>
      </c>
      <c r="J112" s="15">
        <f t="shared" si="16"/>
        <v>173.20508075688772</v>
      </c>
      <c r="K112" s="3">
        <f t="shared" si="11"/>
        <v>0</v>
      </c>
      <c r="L112" s="16">
        <f t="shared" si="12"/>
        <v>0</v>
      </c>
    </row>
    <row r="113" spans="1:12" x14ac:dyDescent="0.25">
      <c r="A113" s="31">
        <f t="shared" si="13"/>
        <v>106</v>
      </c>
      <c r="B113" s="58" t="s">
        <v>482</v>
      </c>
      <c r="C113" s="70">
        <v>100</v>
      </c>
      <c r="D113" s="23">
        <v>1060457.2</v>
      </c>
      <c r="E113" s="41">
        <v>220</v>
      </c>
      <c r="F113" s="15">
        <f t="shared" si="0"/>
        <v>4820.26</v>
      </c>
      <c r="G113" s="16"/>
      <c r="H113" s="15">
        <f t="shared" si="14"/>
        <v>71496.009838815487</v>
      </c>
      <c r="I113" s="15">
        <f t="shared" si="15"/>
        <v>14.832396974191326</v>
      </c>
      <c r="J113" s="15">
        <f t="shared" si="16"/>
        <v>1483.2396974191327</v>
      </c>
      <c r="K113" s="3">
        <f t="shared" si="11"/>
        <v>0</v>
      </c>
      <c r="L113" s="16">
        <f t="shared" si="12"/>
        <v>0</v>
      </c>
    </row>
    <row r="114" spans="1:12" x14ac:dyDescent="0.25">
      <c r="A114" s="31">
        <f t="shared" si="13"/>
        <v>107</v>
      </c>
      <c r="B114" s="58" t="s">
        <v>481</v>
      </c>
      <c r="C114" s="70">
        <v>100</v>
      </c>
      <c r="D114" s="23">
        <v>174337.28</v>
      </c>
      <c r="E114" s="41">
        <v>32</v>
      </c>
      <c r="F114" s="15">
        <f t="shared" si="0"/>
        <v>5448.04</v>
      </c>
      <c r="G114" s="16"/>
      <c r="H114" s="15">
        <f t="shared" si="14"/>
        <v>30818.76822540447</v>
      </c>
      <c r="I114" s="15">
        <f t="shared" si="15"/>
        <v>5.6568542494923806</v>
      </c>
      <c r="J114" s="15">
        <f t="shared" si="16"/>
        <v>565.68542494923804</v>
      </c>
      <c r="K114" s="3">
        <f t="shared" si="11"/>
        <v>0</v>
      </c>
      <c r="L114" s="16">
        <f t="shared" si="12"/>
        <v>0</v>
      </c>
    </row>
    <row r="115" spans="1:12" x14ac:dyDescent="0.25">
      <c r="A115" s="31">
        <f t="shared" si="13"/>
        <v>108</v>
      </c>
      <c r="B115" s="58" t="s">
        <v>483</v>
      </c>
      <c r="C115" s="70">
        <v>100</v>
      </c>
      <c r="D115" s="23">
        <v>352584.42</v>
      </c>
      <c r="E115" s="41">
        <v>123</v>
      </c>
      <c r="F115" s="15">
        <f t="shared" si="0"/>
        <v>2866.54</v>
      </c>
      <c r="G115" s="16"/>
      <c r="H115" s="15">
        <f t="shared" si="14"/>
        <v>31791.466517082852</v>
      </c>
      <c r="I115" s="15">
        <f t="shared" si="15"/>
        <v>11.090536506409418</v>
      </c>
      <c r="J115" s="15">
        <f t="shared" si="16"/>
        <v>1109.0536506409417</v>
      </c>
      <c r="K115" s="3">
        <f t="shared" si="11"/>
        <v>0</v>
      </c>
      <c r="L115" s="16">
        <f t="shared" si="12"/>
        <v>0</v>
      </c>
    </row>
    <row r="116" spans="1:12" x14ac:dyDescent="0.25">
      <c r="A116" s="31">
        <f t="shared" si="13"/>
        <v>109</v>
      </c>
      <c r="B116" s="58" t="s">
        <v>484</v>
      </c>
      <c r="C116" s="70">
        <v>100</v>
      </c>
      <c r="D116" s="23">
        <v>42452.06</v>
      </c>
      <c r="E116" s="41">
        <v>14</v>
      </c>
      <c r="F116" s="15">
        <f t="shared" si="0"/>
        <v>3032.29</v>
      </c>
      <c r="G116" s="16"/>
      <c r="H116" s="15">
        <f t="shared" si="14"/>
        <v>11345.790277340755</v>
      </c>
      <c r="I116" s="15">
        <f t="shared" si="15"/>
        <v>3.7416573867739413</v>
      </c>
      <c r="J116" s="15">
        <f t="shared" si="16"/>
        <v>374.16573867739413</v>
      </c>
      <c r="K116" s="3">
        <f t="shared" si="11"/>
        <v>0</v>
      </c>
      <c r="L116" s="16">
        <f t="shared" si="12"/>
        <v>0</v>
      </c>
    </row>
    <row r="117" spans="1:12" x14ac:dyDescent="0.25">
      <c r="A117" s="31">
        <f t="shared" si="13"/>
        <v>110</v>
      </c>
      <c r="B117" s="58" t="s">
        <v>485</v>
      </c>
      <c r="C117" s="70">
        <v>100</v>
      </c>
      <c r="D117" s="23">
        <v>10208.200000000001</v>
      </c>
      <c r="E117" s="41">
        <v>2</v>
      </c>
      <c r="F117" s="15">
        <f t="shared" si="0"/>
        <v>5104.1000000000004</v>
      </c>
      <c r="G117" s="16"/>
      <c r="H117" s="15">
        <f t="shared" si="14"/>
        <v>7218.2874437085156</v>
      </c>
      <c r="I117" s="15">
        <f t="shared" si="15"/>
        <v>1.4142135623730951</v>
      </c>
      <c r="J117" s="15">
        <f t="shared" si="16"/>
        <v>141.42135623730951</v>
      </c>
      <c r="K117" s="3">
        <f t="shared" si="11"/>
        <v>0</v>
      </c>
      <c r="L117" s="16">
        <f t="shared" si="12"/>
        <v>0</v>
      </c>
    </row>
    <row r="118" spans="1:12" x14ac:dyDescent="0.25">
      <c r="A118" s="31">
        <f t="shared" si="13"/>
        <v>111</v>
      </c>
      <c r="B118" s="58" t="s">
        <v>486</v>
      </c>
      <c r="C118" s="70">
        <v>100</v>
      </c>
      <c r="D118" s="23">
        <v>1438.63</v>
      </c>
      <c r="E118" s="41">
        <v>1</v>
      </c>
      <c r="F118" s="15">
        <f t="shared" si="0"/>
        <v>1438.63</v>
      </c>
      <c r="G118" s="16"/>
      <c r="H118" s="15">
        <f t="shared" si="14"/>
        <v>1438.63</v>
      </c>
      <c r="I118" s="15">
        <f t="shared" si="15"/>
        <v>1</v>
      </c>
      <c r="J118" s="15">
        <f t="shared" si="16"/>
        <v>100</v>
      </c>
      <c r="K118" s="3">
        <f t="shared" si="11"/>
        <v>0</v>
      </c>
      <c r="L118" s="16">
        <f t="shared" si="12"/>
        <v>0</v>
      </c>
    </row>
    <row r="119" spans="1:12" x14ac:dyDescent="0.25">
      <c r="A119" s="31">
        <f t="shared" si="13"/>
        <v>112</v>
      </c>
      <c r="B119" s="58" t="s">
        <v>486</v>
      </c>
      <c r="C119" s="70">
        <v>100</v>
      </c>
      <c r="D119" s="23">
        <v>14386.300000000001</v>
      </c>
      <c r="E119" s="41">
        <v>10</v>
      </c>
      <c r="F119" s="15">
        <f t="shared" si="0"/>
        <v>1438.63</v>
      </c>
      <c r="G119" s="16"/>
      <c r="H119" s="15">
        <f t="shared" si="14"/>
        <v>4549.3475102480361</v>
      </c>
      <c r="I119" s="15">
        <f t="shared" si="15"/>
        <v>3.1622776601683795</v>
      </c>
      <c r="J119" s="15">
        <f t="shared" si="16"/>
        <v>316.22776601683796</v>
      </c>
      <c r="K119" s="3">
        <f t="shared" si="11"/>
        <v>0</v>
      </c>
      <c r="L119" s="16">
        <f t="shared" si="12"/>
        <v>0</v>
      </c>
    </row>
    <row r="120" spans="1:12" x14ac:dyDescent="0.25">
      <c r="A120" s="31">
        <f t="shared" si="13"/>
        <v>113</v>
      </c>
      <c r="B120" s="58" t="s">
        <v>483</v>
      </c>
      <c r="C120" s="70">
        <v>100</v>
      </c>
      <c r="D120" s="23">
        <v>613439.55999999994</v>
      </c>
      <c r="E120" s="41">
        <v>214</v>
      </c>
      <c r="F120" s="15">
        <f t="shared" si="0"/>
        <v>2866.5399999999995</v>
      </c>
      <c r="G120" s="16"/>
      <c r="H120" s="15">
        <f t="shared" si="14"/>
        <v>41933.865029620145</v>
      </c>
      <c r="I120" s="15">
        <f t="shared" si="15"/>
        <v>14.628738838327793</v>
      </c>
      <c r="J120" s="15">
        <f t="shared" si="16"/>
        <v>1462.8738838327793</v>
      </c>
      <c r="K120" s="3">
        <f t="shared" si="11"/>
        <v>0</v>
      </c>
      <c r="L120" s="16">
        <f t="shared" si="12"/>
        <v>0</v>
      </c>
    </row>
    <row r="121" spans="1:12" x14ac:dyDescent="0.25">
      <c r="A121" s="31">
        <f t="shared" si="13"/>
        <v>114</v>
      </c>
      <c r="B121" s="58" t="s">
        <v>485</v>
      </c>
      <c r="C121" s="70">
        <v>100</v>
      </c>
      <c r="D121" s="23">
        <v>632908.4</v>
      </c>
      <c r="E121" s="41">
        <v>124</v>
      </c>
      <c r="F121" s="15">
        <f t="shared" si="0"/>
        <v>5104.1000000000004</v>
      </c>
      <c r="G121" s="16"/>
      <c r="H121" s="15">
        <f t="shared" si="14"/>
        <v>56836.852168641431</v>
      </c>
      <c r="I121" s="15">
        <f t="shared" si="15"/>
        <v>11.135528725660043</v>
      </c>
      <c r="J121" s="15">
        <f t="shared" si="16"/>
        <v>1113.5528725660042</v>
      </c>
      <c r="K121" s="3">
        <f t="shared" si="11"/>
        <v>0</v>
      </c>
      <c r="L121" s="16">
        <f t="shared" si="12"/>
        <v>0</v>
      </c>
    </row>
    <row r="122" spans="1:12" x14ac:dyDescent="0.25">
      <c r="A122" s="31">
        <f t="shared" si="13"/>
        <v>115</v>
      </c>
      <c r="B122" s="58" t="s">
        <v>485</v>
      </c>
      <c r="C122" s="70">
        <v>100</v>
      </c>
      <c r="D122" s="23">
        <v>5104.1000000000004</v>
      </c>
      <c r="E122" s="41">
        <v>1</v>
      </c>
      <c r="F122" s="15">
        <f t="shared" si="0"/>
        <v>5104.1000000000004</v>
      </c>
      <c r="G122" s="16"/>
      <c r="H122" s="15">
        <f t="shared" si="14"/>
        <v>5104.1000000000004</v>
      </c>
      <c r="I122" s="15">
        <f t="shared" si="15"/>
        <v>1</v>
      </c>
      <c r="J122" s="15">
        <f t="shared" si="16"/>
        <v>100</v>
      </c>
      <c r="K122" s="3">
        <f t="shared" si="11"/>
        <v>0</v>
      </c>
      <c r="L122" s="16">
        <f t="shared" si="12"/>
        <v>0</v>
      </c>
    </row>
    <row r="123" spans="1:12" x14ac:dyDescent="0.25">
      <c r="A123" s="31">
        <f t="shared" si="13"/>
        <v>116</v>
      </c>
      <c r="B123" s="58" t="s">
        <v>486</v>
      </c>
      <c r="C123" s="70">
        <v>100</v>
      </c>
      <c r="D123" s="23">
        <v>5754.52</v>
      </c>
      <c r="E123" s="41">
        <v>4</v>
      </c>
      <c r="F123" s="15">
        <f t="shared" si="0"/>
        <v>1438.63</v>
      </c>
      <c r="G123" s="16"/>
      <c r="H123" s="15">
        <f t="shared" si="14"/>
        <v>2877.26</v>
      </c>
      <c r="I123" s="15">
        <f t="shared" si="15"/>
        <v>2</v>
      </c>
      <c r="J123" s="15">
        <f t="shared" si="16"/>
        <v>200</v>
      </c>
      <c r="K123" s="3">
        <f t="shared" si="11"/>
        <v>0</v>
      </c>
      <c r="L123" s="16">
        <f t="shared" si="12"/>
        <v>0</v>
      </c>
    </row>
    <row r="124" spans="1:12" x14ac:dyDescent="0.25">
      <c r="A124" s="31">
        <f t="shared" si="13"/>
        <v>117</v>
      </c>
      <c r="B124" s="58" t="s">
        <v>481</v>
      </c>
      <c r="C124" s="70">
        <v>100</v>
      </c>
      <c r="D124" s="23">
        <v>5862091.04</v>
      </c>
      <c r="E124" s="41">
        <v>1076</v>
      </c>
      <c r="F124" s="15">
        <f t="shared" si="0"/>
        <v>5448.04</v>
      </c>
      <c r="G124" s="16"/>
      <c r="H124" s="15">
        <f t="shared" si="14"/>
        <v>178708.99940842824</v>
      </c>
      <c r="I124" s="15">
        <f t="shared" si="15"/>
        <v>32.802438933713454</v>
      </c>
      <c r="J124" s="15">
        <f t="shared" si="16"/>
        <v>3280.2438933713452</v>
      </c>
      <c r="K124" s="3">
        <f t="shared" si="11"/>
        <v>0</v>
      </c>
      <c r="L124" s="16">
        <f t="shared" si="12"/>
        <v>0</v>
      </c>
    </row>
    <row r="125" spans="1:12" x14ac:dyDescent="0.25">
      <c r="A125" s="31">
        <f t="shared" si="13"/>
        <v>118</v>
      </c>
      <c r="B125" s="58" t="s">
        <v>487</v>
      </c>
      <c r="C125" s="70">
        <v>100</v>
      </c>
      <c r="D125" s="23">
        <v>117078.90000000001</v>
      </c>
      <c r="E125" s="41">
        <v>30</v>
      </c>
      <c r="F125" s="15">
        <f t="shared" si="0"/>
        <v>3902.63</v>
      </c>
      <c r="G125" s="16"/>
      <c r="H125" s="15">
        <f t="shared" si="14"/>
        <v>21375.584845963866</v>
      </c>
      <c r="I125" s="15">
        <f t="shared" si="15"/>
        <v>5.4772255750516612</v>
      </c>
      <c r="J125" s="15">
        <f t="shared" si="16"/>
        <v>547.72255750516615</v>
      </c>
      <c r="K125" s="3">
        <f t="shared" si="11"/>
        <v>0</v>
      </c>
      <c r="L125" s="16">
        <f t="shared" si="12"/>
        <v>0</v>
      </c>
    </row>
    <row r="126" spans="1:12" x14ac:dyDescent="0.25">
      <c r="A126" s="31">
        <f t="shared" si="13"/>
        <v>119</v>
      </c>
      <c r="B126" s="58" t="s">
        <v>482</v>
      </c>
      <c r="C126" s="70">
        <v>100</v>
      </c>
      <c r="D126" s="23">
        <v>48202.600000000006</v>
      </c>
      <c r="E126" s="41">
        <v>10</v>
      </c>
      <c r="F126" s="15">
        <f t="shared" si="0"/>
        <v>4820.26</v>
      </c>
      <c r="G126" s="16"/>
      <c r="H126" s="15">
        <f t="shared" si="14"/>
        <v>15243.000514203233</v>
      </c>
      <c r="I126" s="15">
        <f t="shared" si="15"/>
        <v>3.1622776601683795</v>
      </c>
      <c r="J126" s="15">
        <f t="shared" si="16"/>
        <v>316.22776601683796</v>
      </c>
      <c r="K126" s="3">
        <f t="shared" si="11"/>
        <v>0</v>
      </c>
      <c r="L126" s="16">
        <f t="shared" si="12"/>
        <v>0</v>
      </c>
    </row>
    <row r="127" spans="1:12" x14ac:dyDescent="0.25">
      <c r="A127" s="31">
        <f t="shared" si="13"/>
        <v>120</v>
      </c>
      <c r="B127" s="58" t="s">
        <v>488</v>
      </c>
      <c r="C127" s="70">
        <v>15</v>
      </c>
      <c r="D127" s="23">
        <v>1539.15</v>
      </c>
      <c r="E127" s="41">
        <v>1</v>
      </c>
      <c r="F127" s="15">
        <f t="shared" si="0"/>
        <v>1539.15</v>
      </c>
      <c r="G127" s="16"/>
      <c r="H127" s="15">
        <f t="shared" si="14"/>
        <v>1539.15</v>
      </c>
      <c r="I127" s="15">
        <f t="shared" si="15"/>
        <v>1</v>
      </c>
      <c r="J127" s="15">
        <f t="shared" si="16"/>
        <v>15</v>
      </c>
      <c r="K127" s="3">
        <f t="shared" si="11"/>
        <v>1</v>
      </c>
      <c r="L127" s="16">
        <f t="shared" si="12"/>
        <v>1</v>
      </c>
    </row>
    <row r="128" spans="1:12" x14ac:dyDescent="0.25">
      <c r="A128" s="31">
        <f t="shared" si="13"/>
        <v>121</v>
      </c>
      <c r="B128" s="58" t="s">
        <v>488</v>
      </c>
      <c r="C128" s="70">
        <v>15</v>
      </c>
      <c r="D128" s="23">
        <v>24019974.900000002</v>
      </c>
      <c r="E128" s="41">
        <v>15606</v>
      </c>
      <c r="F128" s="15">
        <f t="shared" si="0"/>
        <v>1539.15</v>
      </c>
      <c r="G128" s="16"/>
      <c r="H128" s="15">
        <f t="shared" si="14"/>
        <v>192276.73901784117</v>
      </c>
      <c r="I128" s="15">
        <f t="shared" si="15"/>
        <v>124.92397688194208</v>
      </c>
      <c r="J128" s="15">
        <f t="shared" si="16"/>
        <v>1873.8596532291313</v>
      </c>
      <c r="K128" s="3">
        <f t="shared" si="11"/>
        <v>1</v>
      </c>
      <c r="L128" s="16">
        <f t="shared" si="12"/>
        <v>15606</v>
      </c>
    </row>
    <row r="129" spans="1:12" x14ac:dyDescent="0.25">
      <c r="A129" s="31">
        <f t="shared" si="13"/>
        <v>122</v>
      </c>
      <c r="B129" s="58" t="s">
        <v>489</v>
      </c>
      <c r="C129" s="70">
        <v>15</v>
      </c>
      <c r="D129" s="23">
        <v>237012.02</v>
      </c>
      <c r="E129" s="41">
        <v>146</v>
      </c>
      <c r="F129" s="15">
        <f t="shared" si="0"/>
        <v>1623.37</v>
      </c>
      <c r="G129" s="16"/>
      <c r="H129" s="15">
        <f t="shared" si="14"/>
        <v>19615.254342154221</v>
      </c>
      <c r="I129" s="15">
        <f t="shared" si="15"/>
        <v>12.083045973594572</v>
      </c>
      <c r="J129" s="15">
        <f t="shared" si="16"/>
        <v>181.24568960391858</v>
      </c>
      <c r="K129" s="3">
        <f t="shared" si="11"/>
        <v>1</v>
      </c>
      <c r="L129" s="16">
        <f t="shared" si="12"/>
        <v>146</v>
      </c>
    </row>
    <row r="130" spans="1:12" x14ac:dyDescent="0.25">
      <c r="A130" s="31">
        <f t="shared" si="13"/>
        <v>123</v>
      </c>
      <c r="B130" s="58" t="s">
        <v>490</v>
      </c>
      <c r="C130" s="70">
        <v>15</v>
      </c>
      <c r="D130" s="23">
        <v>119443.5</v>
      </c>
      <c r="E130" s="41">
        <v>66</v>
      </c>
      <c r="F130" s="15">
        <f t="shared" si="0"/>
        <v>1809.75</v>
      </c>
      <c r="G130" s="16"/>
      <c r="H130" s="15">
        <f t="shared" si="14"/>
        <v>14702.478502789931</v>
      </c>
      <c r="I130" s="15">
        <f t="shared" si="15"/>
        <v>8.1240384046359608</v>
      </c>
      <c r="J130" s="15">
        <f t="shared" si="16"/>
        <v>121.86057606953941</v>
      </c>
      <c r="K130" s="3">
        <f t="shared" si="11"/>
        <v>1</v>
      </c>
      <c r="L130" s="16">
        <f t="shared" si="12"/>
        <v>66</v>
      </c>
    </row>
    <row r="131" spans="1:12" x14ac:dyDescent="0.25">
      <c r="A131" s="31">
        <f t="shared" si="13"/>
        <v>124</v>
      </c>
      <c r="B131" s="58" t="s">
        <v>491</v>
      </c>
      <c r="C131" s="70">
        <v>15</v>
      </c>
      <c r="D131" s="23">
        <v>1691.48</v>
      </c>
      <c r="E131" s="41">
        <v>2</v>
      </c>
      <c r="F131" s="15">
        <f t="shared" si="0"/>
        <v>845.74</v>
      </c>
      <c r="G131" s="16"/>
      <c r="H131" s="15">
        <f t="shared" si="14"/>
        <v>1196.0569782414216</v>
      </c>
      <c r="I131" s="15">
        <f t="shared" si="15"/>
        <v>1.4142135623730951</v>
      </c>
      <c r="J131" s="15">
        <f t="shared" si="16"/>
        <v>21.213203435596427</v>
      </c>
      <c r="K131" s="3">
        <f t="shared" si="11"/>
        <v>1</v>
      </c>
      <c r="L131" s="16">
        <f t="shared" si="12"/>
        <v>2</v>
      </c>
    </row>
    <row r="132" spans="1:12" x14ac:dyDescent="0.25">
      <c r="A132" s="31">
        <f t="shared" si="13"/>
        <v>125</v>
      </c>
      <c r="B132" s="58" t="s">
        <v>492</v>
      </c>
      <c r="C132" s="70">
        <v>15</v>
      </c>
      <c r="D132" s="23">
        <v>3731.76</v>
      </c>
      <c r="E132" s="41">
        <v>8</v>
      </c>
      <c r="F132" s="15">
        <f t="shared" si="0"/>
        <v>466.47</v>
      </c>
      <c r="G132" s="16"/>
      <c r="H132" s="15">
        <f t="shared" si="14"/>
        <v>1319.3764008803555</v>
      </c>
      <c r="I132" s="15">
        <f t="shared" si="15"/>
        <v>2.8284271247461903</v>
      </c>
      <c r="J132" s="15">
        <f t="shared" si="16"/>
        <v>42.426406871192853</v>
      </c>
      <c r="K132" s="3">
        <f t="shared" si="11"/>
        <v>1</v>
      </c>
      <c r="L132" s="16">
        <f t="shared" si="12"/>
        <v>8</v>
      </c>
    </row>
    <row r="133" spans="1:12" x14ac:dyDescent="0.25">
      <c r="A133" s="31">
        <f t="shared" si="13"/>
        <v>126</v>
      </c>
      <c r="B133" s="58" t="s">
        <v>490</v>
      </c>
      <c r="C133" s="70">
        <v>15</v>
      </c>
      <c r="D133" s="23">
        <v>8732043.75</v>
      </c>
      <c r="E133" s="41">
        <v>4825</v>
      </c>
      <c r="F133" s="15">
        <f t="shared" si="0"/>
        <v>1809.75</v>
      </c>
      <c r="G133" s="16"/>
      <c r="H133" s="15">
        <f t="shared" si="14"/>
        <v>125709.25254953392</v>
      </c>
      <c r="I133" s="15">
        <f t="shared" si="15"/>
        <v>69.462219947249025</v>
      </c>
      <c r="J133" s="15">
        <f t="shared" si="16"/>
        <v>1041.9332992087354</v>
      </c>
      <c r="K133" s="3">
        <f t="shared" si="11"/>
        <v>1</v>
      </c>
      <c r="L133" s="16">
        <f t="shared" si="12"/>
        <v>4825</v>
      </c>
    </row>
    <row r="134" spans="1:12" x14ac:dyDescent="0.25">
      <c r="A134" s="31">
        <f t="shared" si="13"/>
        <v>127</v>
      </c>
      <c r="B134" s="58" t="s">
        <v>493</v>
      </c>
      <c r="C134" s="70">
        <v>15</v>
      </c>
      <c r="D134" s="23">
        <v>53730.759999999995</v>
      </c>
      <c r="E134" s="41">
        <v>46</v>
      </c>
      <c r="F134" s="15">
        <f t="shared" si="0"/>
        <v>1168.06</v>
      </c>
      <c r="G134" s="16"/>
      <c r="H134" s="15">
        <f t="shared" si="14"/>
        <v>7922.1683600893002</v>
      </c>
      <c r="I134" s="15">
        <f t="shared" si="15"/>
        <v>6.7823299831252681</v>
      </c>
      <c r="J134" s="15">
        <f t="shared" si="16"/>
        <v>101.73494974687902</v>
      </c>
      <c r="K134" s="3">
        <f t="shared" si="11"/>
        <v>1</v>
      </c>
      <c r="L134" s="16">
        <f t="shared" si="12"/>
        <v>46</v>
      </c>
    </row>
    <row r="135" spans="1:12" x14ac:dyDescent="0.25">
      <c r="A135" s="31">
        <f t="shared" si="13"/>
        <v>128</v>
      </c>
      <c r="B135" s="58" t="s">
        <v>492</v>
      </c>
      <c r="C135" s="70">
        <v>15</v>
      </c>
      <c r="D135" s="23">
        <v>3265.29</v>
      </c>
      <c r="E135" s="41">
        <v>7</v>
      </c>
      <c r="F135" s="15">
        <f t="shared" si="0"/>
        <v>466.46999999999997</v>
      </c>
      <c r="G135" s="16"/>
      <c r="H135" s="15">
        <f t="shared" si="14"/>
        <v>1234.1636140722997</v>
      </c>
      <c r="I135" s="15">
        <f t="shared" si="15"/>
        <v>2.6457513110645907</v>
      </c>
      <c r="J135" s="15">
        <f t="shared" si="16"/>
        <v>39.686269665968858</v>
      </c>
      <c r="K135" s="3">
        <f t="shared" si="11"/>
        <v>1</v>
      </c>
      <c r="L135" s="16">
        <f t="shared" si="12"/>
        <v>7</v>
      </c>
    </row>
    <row r="136" spans="1:12" x14ac:dyDescent="0.25">
      <c r="A136" s="31">
        <f t="shared" si="13"/>
        <v>129</v>
      </c>
      <c r="B136" s="58" t="s">
        <v>492</v>
      </c>
      <c r="C136" s="70">
        <v>15</v>
      </c>
      <c r="D136" s="23">
        <v>9795.8700000000008</v>
      </c>
      <c r="E136" s="41">
        <v>21</v>
      </c>
      <c r="F136" s="15">
        <f t="shared" si="0"/>
        <v>466.47</v>
      </c>
      <c r="G136" s="16"/>
      <c r="H136" s="15">
        <f t="shared" si="14"/>
        <v>2137.6340844260508</v>
      </c>
      <c r="I136" s="15">
        <f t="shared" si="15"/>
        <v>4.5825756949558398</v>
      </c>
      <c r="J136" s="15">
        <f t="shared" si="16"/>
        <v>68.738635424337602</v>
      </c>
      <c r="K136" s="3">
        <f t="shared" si="11"/>
        <v>1</v>
      </c>
      <c r="L136" s="16">
        <f t="shared" si="12"/>
        <v>21</v>
      </c>
    </row>
    <row r="137" spans="1:12" x14ac:dyDescent="0.25">
      <c r="A137" s="31">
        <f t="shared" ref="A137:A200" si="17">A136+1</f>
        <v>130</v>
      </c>
      <c r="B137" s="58" t="s">
        <v>488</v>
      </c>
      <c r="C137" s="70">
        <v>15</v>
      </c>
      <c r="D137" s="23">
        <v>3366121.0500000003</v>
      </c>
      <c r="E137" s="41">
        <v>2187</v>
      </c>
      <c r="F137" s="15">
        <f t="shared" si="0"/>
        <v>1539.15</v>
      </c>
      <c r="G137" s="16"/>
      <c r="H137" s="15">
        <f t="shared" si="14"/>
        <v>71978.922012680225</v>
      </c>
      <c r="I137" s="15">
        <f t="shared" si="15"/>
        <v>46.765371804359688</v>
      </c>
      <c r="J137" s="15">
        <f t="shared" si="16"/>
        <v>701.48057706539532</v>
      </c>
      <c r="K137" s="3">
        <f t="shared" ref="K137:K200" si="18">IF(C137&gt;50,0,1)</f>
        <v>1</v>
      </c>
      <c r="L137" s="16">
        <f t="shared" ref="L137:L200" si="19">K137*E137</f>
        <v>2187</v>
      </c>
    </row>
    <row r="138" spans="1:12" x14ac:dyDescent="0.25">
      <c r="A138" s="31">
        <f t="shared" si="17"/>
        <v>131</v>
      </c>
      <c r="B138" s="58" t="s">
        <v>494</v>
      </c>
      <c r="C138" s="70">
        <v>15</v>
      </c>
      <c r="D138" s="23">
        <v>52255.5</v>
      </c>
      <c r="E138" s="41">
        <v>30</v>
      </c>
      <c r="F138" s="15">
        <f t="shared" si="0"/>
        <v>1741.85</v>
      </c>
      <c r="G138" s="16"/>
      <c r="H138" s="15">
        <f t="shared" si="14"/>
        <v>9540.5053679037355</v>
      </c>
      <c r="I138" s="15">
        <f t="shared" si="15"/>
        <v>5.4772255750516612</v>
      </c>
      <c r="J138" s="15">
        <f t="shared" si="16"/>
        <v>82.158383625774917</v>
      </c>
      <c r="K138" s="3">
        <f t="shared" si="18"/>
        <v>1</v>
      </c>
      <c r="L138" s="16">
        <f t="shared" si="19"/>
        <v>30</v>
      </c>
    </row>
    <row r="139" spans="1:12" x14ac:dyDescent="0.25">
      <c r="A139" s="31">
        <f t="shared" si="17"/>
        <v>132</v>
      </c>
      <c r="B139" s="58" t="s">
        <v>495</v>
      </c>
      <c r="C139" s="70">
        <v>167</v>
      </c>
      <c r="D139" s="23">
        <v>694375.04</v>
      </c>
      <c r="E139" s="41">
        <v>127</v>
      </c>
      <c r="F139" s="15">
        <f t="shared" si="0"/>
        <v>5467.52</v>
      </c>
      <c r="G139" s="16"/>
      <c r="H139" s="15">
        <f t="shared" si="14"/>
        <v>61615.82117200744</v>
      </c>
      <c r="I139" s="15">
        <f t="shared" si="15"/>
        <v>11.269427669584644</v>
      </c>
      <c r="J139" s="15">
        <f t="shared" si="16"/>
        <v>1881.9944208206355</v>
      </c>
      <c r="K139" s="3">
        <f t="shared" si="18"/>
        <v>0</v>
      </c>
      <c r="L139" s="16">
        <f t="shared" si="19"/>
        <v>0</v>
      </c>
    </row>
    <row r="140" spans="1:12" x14ac:dyDescent="0.25">
      <c r="A140" s="31">
        <f t="shared" si="17"/>
        <v>133</v>
      </c>
      <c r="B140" s="58" t="s">
        <v>496</v>
      </c>
      <c r="C140" s="70">
        <v>167</v>
      </c>
      <c r="D140" s="23">
        <v>176228.90999999997</v>
      </c>
      <c r="E140" s="41">
        <v>39</v>
      </c>
      <c r="F140" s="15">
        <f t="shared" si="0"/>
        <v>4518.6899999999996</v>
      </c>
      <c r="G140" s="16"/>
      <c r="H140" s="15">
        <f t="shared" si="14"/>
        <v>28219.210005382854</v>
      </c>
      <c r="I140" s="15">
        <f t="shared" si="15"/>
        <v>6.2449979983983983</v>
      </c>
      <c r="J140" s="15">
        <f t="shared" si="16"/>
        <v>1042.9146657325325</v>
      </c>
      <c r="K140" s="3">
        <f t="shared" si="18"/>
        <v>0</v>
      </c>
      <c r="L140" s="16">
        <f t="shared" si="19"/>
        <v>0</v>
      </c>
    </row>
    <row r="141" spans="1:12" x14ac:dyDescent="0.25">
      <c r="A141" s="31">
        <f t="shared" si="17"/>
        <v>134</v>
      </c>
      <c r="B141" s="58" t="s">
        <v>497</v>
      </c>
      <c r="C141" s="70">
        <v>167</v>
      </c>
      <c r="D141" s="23">
        <v>84109.799999999988</v>
      </c>
      <c r="E141" s="41">
        <v>15</v>
      </c>
      <c r="F141" s="15">
        <f t="shared" si="0"/>
        <v>5607.3199999999988</v>
      </c>
      <c r="G141" s="16"/>
      <c r="H141" s="15">
        <f t="shared" si="14"/>
        <v>21717.056976855769</v>
      </c>
      <c r="I141" s="15">
        <f t="shared" si="15"/>
        <v>3.872983346207417</v>
      </c>
      <c r="J141" s="15">
        <f t="shared" si="16"/>
        <v>646.78821881663862</v>
      </c>
      <c r="K141" s="3">
        <f t="shared" si="18"/>
        <v>0</v>
      </c>
      <c r="L141" s="16">
        <f t="shared" si="19"/>
        <v>0</v>
      </c>
    </row>
    <row r="142" spans="1:12" x14ac:dyDescent="0.25">
      <c r="A142" s="31">
        <f t="shared" si="17"/>
        <v>135</v>
      </c>
      <c r="B142" s="58" t="s">
        <v>498</v>
      </c>
      <c r="C142" s="70">
        <v>167</v>
      </c>
      <c r="D142" s="23">
        <v>35767.65</v>
      </c>
      <c r="E142" s="41">
        <v>5</v>
      </c>
      <c r="F142" s="15">
        <f t="shared" si="0"/>
        <v>7153.5300000000007</v>
      </c>
      <c r="G142" s="16"/>
      <c r="H142" s="15">
        <f t="shared" si="14"/>
        <v>15995.779359084072</v>
      </c>
      <c r="I142" s="15">
        <f t="shared" si="15"/>
        <v>2.2360679774997898</v>
      </c>
      <c r="J142" s="15">
        <f t="shared" si="16"/>
        <v>373.42335224246489</v>
      </c>
      <c r="K142" s="3">
        <f t="shared" si="18"/>
        <v>0</v>
      </c>
      <c r="L142" s="16">
        <f t="shared" si="19"/>
        <v>0</v>
      </c>
    </row>
    <row r="143" spans="1:12" x14ac:dyDescent="0.25">
      <c r="A143" s="31">
        <f t="shared" si="17"/>
        <v>136</v>
      </c>
      <c r="B143" s="58" t="s">
        <v>496</v>
      </c>
      <c r="C143" s="70">
        <v>167</v>
      </c>
      <c r="D143" s="23">
        <v>180747.59999999998</v>
      </c>
      <c r="E143" s="41">
        <v>40</v>
      </c>
      <c r="F143" s="15">
        <f t="shared" si="0"/>
        <v>4518.6899999999996</v>
      </c>
      <c r="G143" s="16"/>
      <c r="H143" s="15">
        <f t="shared" si="14"/>
        <v>28578.704880452507</v>
      </c>
      <c r="I143" s="15">
        <f t="shared" si="15"/>
        <v>6.324555320336759</v>
      </c>
      <c r="J143" s="15">
        <f t="shared" si="16"/>
        <v>1056.2007384962387</v>
      </c>
      <c r="K143" s="3">
        <f t="shared" si="18"/>
        <v>0</v>
      </c>
      <c r="L143" s="16">
        <f t="shared" si="19"/>
        <v>0</v>
      </c>
    </row>
    <row r="144" spans="1:12" x14ac:dyDescent="0.25">
      <c r="A144" s="31">
        <f t="shared" si="17"/>
        <v>137</v>
      </c>
      <c r="B144" s="58" t="s">
        <v>495</v>
      </c>
      <c r="C144" s="70">
        <v>167</v>
      </c>
      <c r="D144" s="23">
        <v>399128.96</v>
      </c>
      <c r="E144" s="41">
        <v>73</v>
      </c>
      <c r="F144" s="15">
        <f t="shared" si="0"/>
        <v>5467.52</v>
      </c>
      <c r="G144" s="16"/>
      <c r="H144" s="15">
        <f t="shared" si="14"/>
        <v>46714.511357598509</v>
      </c>
      <c r="I144" s="15">
        <f t="shared" si="15"/>
        <v>8.5440037453175304</v>
      </c>
      <c r="J144" s="15">
        <f t="shared" si="16"/>
        <v>1426.8486254680276</v>
      </c>
      <c r="K144" s="3">
        <f t="shared" si="18"/>
        <v>0</v>
      </c>
      <c r="L144" s="16">
        <f t="shared" si="19"/>
        <v>0</v>
      </c>
    </row>
    <row r="145" spans="1:12" x14ac:dyDescent="0.25">
      <c r="A145" s="31">
        <f t="shared" si="17"/>
        <v>138</v>
      </c>
      <c r="B145" s="58" t="s">
        <v>497</v>
      </c>
      <c r="C145" s="70">
        <v>167</v>
      </c>
      <c r="D145" s="23">
        <v>510266.12</v>
      </c>
      <c r="E145" s="41">
        <v>91</v>
      </c>
      <c r="F145" s="15">
        <f t="shared" si="0"/>
        <v>5607.32</v>
      </c>
      <c r="G145" s="16"/>
      <c r="H145" s="15">
        <f t="shared" si="14"/>
        <v>53490.42362889267</v>
      </c>
      <c r="I145" s="15">
        <f t="shared" si="15"/>
        <v>9.5393920141694561</v>
      </c>
      <c r="J145" s="15">
        <f t="shared" si="16"/>
        <v>1593.0784663662992</v>
      </c>
      <c r="K145" s="3">
        <f t="shared" si="18"/>
        <v>0</v>
      </c>
      <c r="L145" s="16">
        <f t="shared" si="19"/>
        <v>0</v>
      </c>
    </row>
    <row r="146" spans="1:12" x14ac:dyDescent="0.25">
      <c r="A146" s="31">
        <f t="shared" si="17"/>
        <v>139</v>
      </c>
      <c r="B146" s="58" t="s">
        <v>498</v>
      </c>
      <c r="C146" s="70">
        <v>167</v>
      </c>
      <c r="D146" s="23">
        <v>1287635.3999999999</v>
      </c>
      <c r="E146" s="41">
        <v>180</v>
      </c>
      <c r="F146" s="15">
        <f t="shared" si="0"/>
        <v>7153.53</v>
      </c>
      <c r="G146" s="16"/>
      <c r="H146" s="15">
        <f t="shared" si="14"/>
        <v>95974.676154504428</v>
      </c>
      <c r="I146" s="15">
        <f t="shared" si="15"/>
        <v>13.416407864998739</v>
      </c>
      <c r="J146" s="15">
        <f t="shared" si="16"/>
        <v>2240.5401134547892</v>
      </c>
      <c r="K146" s="3">
        <f t="shared" si="18"/>
        <v>0</v>
      </c>
      <c r="L146" s="16">
        <f t="shared" si="19"/>
        <v>0</v>
      </c>
    </row>
    <row r="147" spans="1:12" x14ac:dyDescent="0.25">
      <c r="A147" s="31">
        <f t="shared" si="17"/>
        <v>140</v>
      </c>
      <c r="B147" s="58" t="s">
        <v>499</v>
      </c>
      <c r="C147" s="70">
        <v>167</v>
      </c>
      <c r="D147" s="23">
        <v>96555.209999999992</v>
      </c>
      <c r="E147" s="41">
        <v>29</v>
      </c>
      <c r="F147" s="15">
        <f t="shared" si="0"/>
        <v>3329.49</v>
      </c>
      <c r="G147" s="16"/>
      <c r="H147" s="15">
        <f t="shared" si="14"/>
        <v>17929.852373706257</v>
      </c>
      <c r="I147" s="15">
        <f t="shared" si="15"/>
        <v>5.3851648071345037</v>
      </c>
      <c r="J147" s="15">
        <f t="shared" si="16"/>
        <v>899.32252279146212</v>
      </c>
      <c r="K147" s="3">
        <f t="shared" si="18"/>
        <v>0</v>
      </c>
      <c r="L147" s="16">
        <f t="shared" si="19"/>
        <v>0</v>
      </c>
    </row>
    <row r="148" spans="1:12" x14ac:dyDescent="0.25">
      <c r="A148" s="31">
        <f t="shared" si="17"/>
        <v>141</v>
      </c>
      <c r="B148" s="58" t="s">
        <v>500</v>
      </c>
      <c r="C148" s="70">
        <v>167</v>
      </c>
      <c r="D148" s="23">
        <v>25963.439999999999</v>
      </c>
      <c r="E148" s="41">
        <v>12</v>
      </c>
      <c r="F148" s="15">
        <f t="shared" si="0"/>
        <v>2163.62</v>
      </c>
      <c r="G148" s="16"/>
      <c r="H148" s="15">
        <f t="shared" si="14"/>
        <v>7494.9995365443474</v>
      </c>
      <c r="I148" s="15">
        <f t="shared" si="15"/>
        <v>3.4641016151377544</v>
      </c>
      <c r="J148" s="15">
        <f t="shared" si="16"/>
        <v>578.50496972800499</v>
      </c>
      <c r="K148" s="3">
        <f t="shared" si="18"/>
        <v>0</v>
      </c>
      <c r="L148" s="16">
        <f t="shared" si="19"/>
        <v>0</v>
      </c>
    </row>
    <row r="149" spans="1:12" x14ac:dyDescent="0.25">
      <c r="A149" s="31">
        <f t="shared" si="17"/>
        <v>142</v>
      </c>
      <c r="B149" s="58" t="s">
        <v>498</v>
      </c>
      <c r="C149" s="70">
        <v>167</v>
      </c>
      <c r="D149" s="23">
        <v>14307.06</v>
      </c>
      <c r="E149" s="41">
        <v>2</v>
      </c>
      <c r="F149" s="15">
        <f t="shared" si="0"/>
        <v>7153.53</v>
      </c>
      <c r="G149" s="16"/>
      <c r="H149" s="15">
        <f t="shared" si="14"/>
        <v>10116.619144842807</v>
      </c>
      <c r="I149" s="15">
        <f t="shared" si="15"/>
        <v>1.4142135623730951</v>
      </c>
      <c r="J149" s="15">
        <f t="shared" si="16"/>
        <v>236.17366491630688</v>
      </c>
      <c r="K149" s="3">
        <f t="shared" si="18"/>
        <v>0</v>
      </c>
      <c r="L149" s="16">
        <f t="shared" si="19"/>
        <v>0</v>
      </c>
    </row>
    <row r="150" spans="1:12" x14ac:dyDescent="0.25">
      <c r="A150" s="31">
        <f t="shared" si="17"/>
        <v>143</v>
      </c>
      <c r="B150" s="58" t="s">
        <v>501</v>
      </c>
      <c r="C150" s="70">
        <v>167</v>
      </c>
      <c r="D150" s="23">
        <v>3682.63</v>
      </c>
      <c r="E150" s="41">
        <v>1</v>
      </c>
      <c r="F150" s="15">
        <f t="shared" si="0"/>
        <v>3682.63</v>
      </c>
      <c r="G150" s="16"/>
      <c r="H150" s="15">
        <f t="shared" si="14"/>
        <v>3682.63</v>
      </c>
      <c r="I150" s="15">
        <f t="shared" si="15"/>
        <v>1</v>
      </c>
      <c r="J150" s="15">
        <f t="shared" si="16"/>
        <v>167</v>
      </c>
      <c r="K150" s="3">
        <f t="shared" si="18"/>
        <v>0</v>
      </c>
      <c r="L150" s="16">
        <f t="shared" si="19"/>
        <v>0</v>
      </c>
    </row>
    <row r="151" spans="1:12" x14ac:dyDescent="0.25">
      <c r="A151" s="31">
        <f t="shared" si="17"/>
        <v>144</v>
      </c>
      <c r="B151" s="58" t="s">
        <v>502</v>
      </c>
      <c r="C151" s="70">
        <v>25</v>
      </c>
      <c r="D151" s="23">
        <v>9860.25</v>
      </c>
      <c r="E151" s="41">
        <v>5</v>
      </c>
      <c r="F151" s="15">
        <f t="shared" si="0"/>
        <v>1972.05</v>
      </c>
      <c r="G151" s="16"/>
      <c r="H151" s="15">
        <f t="shared" si="14"/>
        <v>4409.6378550284608</v>
      </c>
      <c r="I151" s="15">
        <f t="shared" si="15"/>
        <v>2.2360679774997898</v>
      </c>
      <c r="J151" s="15">
        <f t="shared" si="16"/>
        <v>55.901699437494742</v>
      </c>
      <c r="K151" s="3">
        <f t="shared" si="18"/>
        <v>1</v>
      </c>
      <c r="L151" s="16">
        <f t="shared" si="19"/>
        <v>5</v>
      </c>
    </row>
    <row r="152" spans="1:12" x14ac:dyDescent="0.25">
      <c r="A152" s="31">
        <f t="shared" si="17"/>
        <v>145</v>
      </c>
      <c r="B152" s="58" t="s">
        <v>502</v>
      </c>
      <c r="C152" s="70">
        <v>25</v>
      </c>
      <c r="D152" s="23">
        <v>55241064.600000001</v>
      </c>
      <c r="E152" s="41">
        <v>28012</v>
      </c>
      <c r="F152" s="15">
        <f t="shared" si="0"/>
        <v>1972.05</v>
      </c>
      <c r="G152" s="16"/>
      <c r="H152" s="15">
        <f t="shared" si="14"/>
        <v>330057.78500806488</v>
      </c>
      <c r="I152" s="15">
        <f t="shared" si="15"/>
        <v>167.36785832411192</v>
      </c>
      <c r="J152" s="15">
        <f t="shared" si="16"/>
        <v>4184.1964581027978</v>
      </c>
      <c r="K152" s="3">
        <f t="shared" si="18"/>
        <v>1</v>
      </c>
      <c r="L152" s="16">
        <f t="shared" si="19"/>
        <v>28012</v>
      </c>
    </row>
    <row r="153" spans="1:12" x14ac:dyDescent="0.25">
      <c r="A153" s="31">
        <f t="shared" si="17"/>
        <v>146</v>
      </c>
      <c r="B153" s="58" t="s">
        <v>503</v>
      </c>
      <c r="C153" s="70">
        <v>25</v>
      </c>
      <c r="D153" s="23">
        <v>779572.78</v>
      </c>
      <c r="E153" s="41">
        <v>406</v>
      </c>
      <c r="F153" s="15">
        <f t="shared" si="0"/>
        <v>1920.13</v>
      </c>
      <c r="G153" s="16"/>
      <c r="H153" s="15">
        <f t="shared" si="14"/>
        <v>38689.547452269333</v>
      </c>
      <c r="I153" s="15">
        <f t="shared" si="15"/>
        <v>20.149441679609886</v>
      </c>
      <c r="J153" s="15">
        <f t="shared" si="16"/>
        <v>503.73604199024714</v>
      </c>
      <c r="K153" s="3">
        <f t="shared" si="18"/>
        <v>1</v>
      </c>
      <c r="L153" s="16">
        <f t="shared" si="19"/>
        <v>406</v>
      </c>
    </row>
    <row r="154" spans="1:12" x14ac:dyDescent="0.25">
      <c r="A154" s="31">
        <f t="shared" si="17"/>
        <v>147</v>
      </c>
      <c r="B154" s="58" t="s">
        <v>502</v>
      </c>
      <c r="C154" s="70">
        <v>25</v>
      </c>
      <c r="D154" s="23">
        <v>3944.1</v>
      </c>
      <c r="E154" s="41">
        <v>2</v>
      </c>
      <c r="F154" s="15">
        <f t="shared" si="0"/>
        <v>1972.05</v>
      </c>
      <c r="G154" s="16"/>
      <c r="H154" s="15">
        <f t="shared" si="14"/>
        <v>2788.8998556778624</v>
      </c>
      <c r="I154" s="15">
        <f t="shared" si="15"/>
        <v>1.4142135623730951</v>
      </c>
      <c r="J154" s="15">
        <f t="shared" si="16"/>
        <v>35.355339059327378</v>
      </c>
      <c r="K154" s="3">
        <f t="shared" si="18"/>
        <v>1</v>
      </c>
      <c r="L154" s="16">
        <f t="shared" si="19"/>
        <v>2</v>
      </c>
    </row>
    <row r="155" spans="1:12" x14ac:dyDescent="0.25">
      <c r="A155" s="31">
        <f t="shared" si="17"/>
        <v>148</v>
      </c>
      <c r="B155" s="58" t="s">
        <v>502</v>
      </c>
      <c r="C155" s="70">
        <v>25</v>
      </c>
      <c r="D155" s="23">
        <v>1972.05</v>
      </c>
      <c r="E155" s="41">
        <v>1</v>
      </c>
      <c r="F155" s="15">
        <f t="shared" si="0"/>
        <v>1972.05</v>
      </c>
      <c r="G155" s="16"/>
      <c r="H155" s="15">
        <f t="shared" si="14"/>
        <v>1972.05</v>
      </c>
      <c r="I155" s="15">
        <f t="shared" si="15"/>
        <v>1</v>
      </c>
      <c r="J155" s="15">
        <f t="shared" si="16"/>
        <v>25</v>
      </c>
      <c r="K155" s="3">
        <f t="shared" si="18"/>
        <v>1</v>
      </c>
      <c r="L155" s="16">
        <f t="shared" si="19"/>
        <v>1</v>
      </c>
    </row>
    <row r="156" spans="1:12" x14ac:dyDescent="0.25">
      <c r="A156" s="31">
        <f t="shared" si="17"/>
        <v>149</v>
      </c>
      <c r="B156" s="58" t="s">
        <v>504</v>
      </c>
      <c r="C156" s="70">
        <v>25</v>
      </c>
      <c r="D156" s="23">
        <v>427716</v>
      </c>
      <c r="E156" s="41">
        <v>200</v>
      </c>
      <c r="F156" s="15">
        <f t="shared" si="0"/>
        <v>2138.58</v>
      </c>
      <c r="G156" s="16"/>
      <c r="H156" s="15">
        <f t="shared" si="14"/>
        <v>30244.088402198537</v>
      </c>
      <c r="I156" s="15">
        <f t="shared" si="15"/>
        <v>14.142135623730951</v>
      </c>
      <c r="J156" s="15">
        <f t="shared" si="16"/>
        <v>353.55339059327378</v>
      </c>
      <c r="K156" s="3">
        <f t="shared" si="18"/>
        <v>1</v>
      </c>
      <c r="L156" s="16">
        <f t="shared" si="19"/>
        <v>200</v>
      </c>
    </row>
    <row r="157" spans="1:12" x14ac:dyDescent="0.25">
      <c r="A157" s="31">
        <f t="shared" si="17"/>
        <v>150</v>
      </c>
      <c r="B157" s="58" t="s">
        <v>505</v>
      </c>
      <c r="C157" s="70">
        <v>25</v>
      </c>
      <c r="D157" s="23">
        <v>1591.41</v>
      </c>
      <c r="E157" s="41">
        <v>1</v>
      </c>
      <c r="F157" s="15">
        <f t="shared" si="0"/>
        <v>1591.41</v>
      </c>
      <c r="G157" s="16"/>
      <c r="H157" s="15">
        <f t="shared" si="14"/>
        <v>1591.41</v>
      </c>
      <c r="I157" s="15">
        <f t="shared" si="15"/>
        <v>1</v>
      </c>
      <c r="J157" s="15">
        <f t="shared" si="16"/>
        <v>25</v>
      </c>
      <c r="K157" s="3">
        <f t="shared" si="18"/>
        <v>1</v>
      </c>
      <c r="L157" s="16">
        <f t="shared" si="19"/>
        <v>1</v>
      </c>
    </row>
    <row r="158" spans="1:12" x14ac:dyDescent="0.25">
      <c r="A158" s="31">
        <f t="shared" si="17"/>
        <v>151</v>
      </c>
      <c r="B158" s="58" t="s">
        <v>505</v>
      </c>
      <c r="C158" s="70">
        <v>25</v>
      </c>
      <c r="D158" s="23">
        <v>20688.330000000002</v>
      </c>
      <c r="E158" s="41">
        <v>13</v>
      </c>
      <c r="F158" s="15">
        <f t="shared" si="0"/>
        <v>1591.41</v>
      </c>
      <c r="G158" s="16"/>
      <c r="H158" s="15">
        <f t="shared" si="14"/>
        <v>5737.910355286147</v>
      </c>
      <c r="I158" s="15">
        <f t="shared" si="15"/>
        <v>3.6055512754639891</v>
      </c>
      <c r="J158" s="15">
        <f t="shared" si="16"/>
        <v>90.13878188659973</v>
      </c>
      <c r="K158" s="3">
        <f t="shared" si="18"/>
        <v>1</v>
      </c>
      <c r="L158" s="16">
        <f t="shared" si="19"/>
        <v>13</v>
      </c>
    </row>
    <row r="159" spans="1:12" x14ac:dyDescent="0.25">
      <c r="A159" s="31">
        <f t="shared" si="17"/>
        <v>152</v>
      </c>
      <c r="B159" s="58" t="s">
        <v>506</v>
      </c>
      <c r="C159" s="70">
        <v>25</v>
      </c>
      <c r="D159" s="23">
        <v>19265.490000000002</v>
      </c>
      <c r="E159" s="41">
        <v>23</v>
      </c>
      <c r="F159" s="15">
        <f t="shared" si="0"/>
        <v>837.63000000000011</v>
      </c>
      <c r="G159" s="16"/>
      <c r="H159" s="15">
        <f t="shared" si="14"/>
        <v>4017.1323588724335</v>
      </c>
      <c r="I159" s="15">
        <f t="shared" si="15"/>
        <v>4.7958315233127191</v>
      </c>
      <c r="J159" s="15">
        <f t="shared" si="16"/>
        <v>119.89578808281797</v>
      </c>
      <c r="K159" s="3">
        <f t="shared" si="18"/>
        <v>1</v>
      </c>
      <c r="L159" s="16">
        <f t="shared" si="19"/>
        <v>23</v>
      </c>
    </row>
    <row r="160" spans="1:12" x14ac:dyDescent="0.25">
      <c r="A160" s="31">
        <f t="shared" si="17"/>
        <v>153</v>
      </c>
      <c r="B160" s="58" t="s">
        <v>506</v>
      </c>
      <c r="C160" s="70">
        <v>25</v>
      </c>
      <c r="D160" s="23">
        <v>837.63</v>
      </c>
      <c r="E160" s="41">
        <v>1</v>
      </c>
      <c r="F160" s="15">
        <f t="shared" si="0"/>
        <v>837.63</v>
      </c>
      <c r="G160" s="16"/>
      <c r="H160" s="15">
        <f t="shared" si="14"/>
        <v>837.63</v>
      </c>
      <c r="I160" s="15">
        <f t="shared" si="15"/>
        <v>1</v>
      </c>
      <c r="J160" s="15">
        <f t="shared" si="16"/>
        <v>25</v>
      </c>
      <c r="K160" s="3">
        <f t="shared" si="18"/>
        <v>1</v>
      </c>
      <c r="L160" s="16">
        <f t="shared" si="19"/>
        <v>1</v>
      </c>
    </row>
    <row r="161" spans="1:12" x14ac:dyDescent="0.25">
      <c r="A161" s="31">
        <f t="shared" si="17"/>
        <v>154</v>
      </c>
      <c r="B161" s="58" t="s">
        <v>504</v>
      </c>
      <c r="C161" s="70">
        <v>25</v>
      </c>
      <c r="D161" s="23">
        <v>2138.58</v>
      </c>
      <c r="E161" s="41">
        <v>1</v>
      </c>
      <c r="F161" s="15">
        <f t="shared" si="0"/>
        <v>2138.58</v>
      </c>
      <c r="G161" s="16"/>
      <c r="H161" s="15">
        <f t="shared" si="14"/>
        <v>2138.58</v>
      </c>
      <c r="I161" s="15">
        <f t="shared" si="15"/>
        <v>1</v>
      </c>
      <c r="J161" s="15">
        <f t="shared" si="16"/>
        <v>25</v>
      </c>
      <c r="K161" s="3">
        <f t="shared" si="18"/>
        <v>1</v>
      </c>
      <c r="L161" s="16">
        <f t="shared" si="19"/>
        <v>1</v>
      </c>
    </row>
    <row r="162" spans="1:12" x14ac:dyDescent="0.25">
      <c r="A162" s="31">
        <f t="shared" si="17"/>
        <v>155</v>
      </c>
      <c r="B162" s="58" t="s">
        <v>504</v>
      </c>
      <c r="C162" s="70">
        <v>25</v>
      </c>
      <c r="D162" s="23">
        <v>19174508.280000001</v>
      </c>
      <c r="E162" s="41">
        <v>8966</v>
      </c>
      <c r="F162" s="15">
        <f t="shared" si="0"/>
        <v>2138.58</v>
      </c>
      <c r="G162" s="16"/>
      <c r="H162" s="15">
        <f t="shared" ref="H162:H225" si="20">F162*E162^0.5</f>
        <v>202499.92572206637</v>
      </c>
      <c r="I162" s="15">
        <f t="shared" ref="I162:I225" si="21">E162^0.5</f>
        <v>94.688964510126524</v>
      </c>
      <c r="J162" s="15">
        <f t="shared" ref="J162:J225" si="22">C162*E162^0.5</f>
        <v>2367.2241127531629</v>
      </c>
      <c r="K162" s="3">
        <f t="shared" si="18"/>
        <v>1</v>
      </c>
      <c r="L162" s="16">
        <f t="shared" si="19"/>
        <v>8966</v>
      </c>
    </row>
    <row r="163" spans="1:12" x14ac:dyDescent="0.25">
      <c r="A163" s="31">
        <f t="shared" si="17"/>
        <v>156</v>
      </c>
      <c r="B163" s="58" t="s">
        <v>507</v>
      </c>
      <c r="C163" s="70">
        <v>25</v>
      </c>
      <c r="D163" s="23">
        <v>532884.38</v>
      </c>
      <c r="E163" s="41">
        <v>254</v>
      </c>
      <c r="F163" s="15">
        <f t="shared" si="0"/>
        <v>2097.9699999999998</v>
      </c>
      <c r="G163" s="16"/>
      <c r="H163" s="15">
        <f t="shared" si="20"/>
        <v>33436.139769844842</v>
      </c>
      <c r="I163" s="15">
        <f t="shared" si="21"/>
        <v>15.937377450509228</v>
      </c>
      <c r="J163" s="15">
        <f t="shared" si="22"/>
        <v>398.43443626273069</v>
      </c>
      <c r="K163" s="3">
        <f t="shared" si="18"/>
        <v>1</v>
      </c>
      <c r="L163" s="16">
        <f t="shared" si="19"/>
        <v>254</v>
      </c>
    </row>
    <row r="164" spans="1:12" x14ac:dyDescent="0.25">
      <c r="A164" s="31">
        <f t="shared" si="17"/>
        <v>157</v>
      </c>
      <c r="B164" s="58" t="s">
        <v>504</v>
      </c>
      <c r="C164" s="70">
        <v>25</v>
      </c>
      <c r="D164" s="23">
        <v>59880.24</v>
      </c>
      <c r="E164" s="41">
        <v>28</v>
      </c>
      <c r="F164" s="15">
        <f t="shared" si="0"/>
        <v>2138.58</v>
      </c>
      <c r="G164" s="16"/>
      <c r="H164" s="15">
        <f t="shared" si="20"/>
        <v>11316.301677633024</v>
      </c>
      <c r="I164" s="15">
        <f t="shared" si="21"/>
        <v>5.2915026221291814</v>
      </c>
      <c r="J164" s="15">
        <f t="shared" si="22"/>
        <v>132.28756555322954</v>
      </c>
      <c r="K164" s="3">
        <f t="shared" si="18"/>
        <v>1</v>
      </c>
      <c r="L164" s="16">
        <f t="shared" si="19"/>
        <v>28</v>
      </c>
    </row>
    <row r="165" spans="1:12" x14ac:dyDescent="0.25">
      <c r="A165" s="31">
        <f t="shared" si="17"/>
        <v>158</v>
      </c>
      <c r="B165" s="58" t="s">
        <v>506</v>
      </c>
      <c r="C165" s="70">
        <v>25</v>
      </c>
      <c r="D165" s="23">
        <v>41881.5</v>
      </c>
      <c r="E165" s="41">
        <v>50</v>
      </c>
      <c r="F165" s="15">
        <f t="shared" si="0"/>
        <v>837.63</v>
      </c>
      <c r="G165" s="16"/>
      <c r="H165" s="15">
        <f t="shared" si="20"/>
        <v>5922.9385312528784</v>
      </c>
      <c r="I165" s="15">
        <f t="shared" si="21"/>
        <v>7.0710678118654755</v>
      </c>
      <c r="J165" s="15">
        <f t="shared" si="22"/>
        <v>176.77669529663689</v>
      </c>
      <c r="K165" s="3">
        <f t="shared" si="18"/>
        <v>1</v>
      </c>
      <c r="L165" s="16">
        <f t="shared" si="19"/>
        <v>50</v>
      </c>
    </row>
    <row r="166" spans="1:12" x14ac:dyDescent="0.25">
      <c r="A166" s="31">
        <f t="shared" si="17"/>
        <v>159</v>
      </c>
      <c r="B166" s="58" t="s">
        <v>508</v>
      </c>
      <c r="C166" s="70">
        <v>25</v>
      </c>
      <c r="D166" s="23">
        <v>1150.0899999999999</v>
      </c>
      <c r="E166" s="41">
        <v>1</v>
      </c>
      <c r="F166" s="15">
        <f t="shared" si="0"/>
        <v>1150.0899999999999</v>
      </c>
      <c r="G166" s="16"/>
      <c r="H166" s="15">
        <f t="shared" si="20"/>
        <v>1150.0899999999999</v>
      </c>
      <c r="I166" s="15">
        <f t="shared" si="21"/>
        <v>1</v>
      </c>
      <c r="J166" s="15">
        <f t="shared" si="22"/>
        <v>25</v>
      </c>
      <c r="K166" s="3">
        <f t="shared" si="18"/>
        <v>1</v>
      </c>
      <c r="L166" s="16">
        <f t="shared" si="19"/>
        <v>1</v>
      </c>
    </row>
    <row r="167" spans="1:12" x14ac:dyDescent="0.25">
      <c r="A167" s="31">
        <f t="shared" si="17"/>
        <v>160</v>
      </c>
      <c r="B167" s="58" t="s">
        <v>502</v>
      </c>
      <c r="C167" s="70">
        <v>25</v>
      </c>
      <c r="D167" s="23">
        <v>6302671.7999999998</v>
      </c>
      <c r="E167" s="41">
        <v>3196</v>
      </c>
      <c r="F167" s="15">
        <f t="shared" si="0"/>
        <v>1972.05</v>
      </c>
      <c r="G167" s="16"/>
      <c r="H167" s="15">
        <f t="shared" si="20"/>
        <v>111486.2499288141</v>
      </c>
      <c r="I167" s="15">
        <f t="shared" si="21"/>
        <v>56.53317610041028</v>
      </c>
      <c r="J167" s="15">
        <f t="shared" si="22"/>
        <v>1413.3294025102571</v>
      </c>
      <c r="K167" s="3">
        <f t="shared" si="18"/>
        <v>1</v>
      </c>
      <c r="L167" s="16">
        <f t="shared" si="19"/>
        <v>3196</v>
      </c>
    </row>
    <row r="168" spans="1:12" x14ac:dyDescent="0.25">
      <c r="A168" s="31">
        <f t="shared" si="17"/>
        <v>161</v>
      </c>
      <c r="B168" s="58" t="s">
        <v>509</v>
      </c>
      <c r="C168" s="70">
        <v>25</v>
      </c>
      <c r="D168" s="23">
        <v>201084.94</v>
      </c>
      <c r="E168" s="41">
        <v>101</v>
      </c>
      <c r="F168" s="15">
        <f t="shared" si="0"/>
        <v>1990.94</v>
      </c>
      <c r="G168" s="16"/>
      <c r="H168" s="15">
        <f t="shared" si="20"/>
        <v>20008.699369114423</v>
      </c>
      <c r="I168" s="15">
        <f t="shared" si="21"/>
        <v>10.04987562112089</v>
      </c>
      <c r="J168" s="15">
        <f t="shared" si="22"/>
        <v>251.24689052802225</v>
      </c>
      <c r="K168" s="3">
        <f t="shared" si="18"/>
        <v>1</v>
      </c>
      <c r="L168" s="16">
        <f t="shared" si="19"/>
        <v>101</v>
      </c>
    </row>
    <row r="169" spans="1:12" x14ac:dyDescent="0.25">
      <c r="A169" s="31">
        <f t="shared" si="17"/>
        <v>162</v>
      </c>
      <c r="B169" s="58" t="s">
        <v>503</v>
      </c>
      <c r="C169" s="70">
        <v>25</v>
      </c>
      <c r="D169" s="23">
        <v>19201.300000000003</v>
      </c>
      <c r="E169" s="41">
        <v>10</v>
      </c>
      <c r="F169" s="15">
        <f t="shared" si="0"/>
        <v>1920.1300000000003</v>
      </c>
      <c r="G169" s="16"/>
      <c r="H169" s="15">
        <f t="shared" si="20"/>
        <v>6071.9842036191112</v>
      </c>
      <c r="I169" s="15">
        <f t="shared" si="21"/>
        <v>3.1622776601683795</v>
      </c>
      <c r="J169" s="15">
        <f t="shared" si="22"/>
        <v>79.05694150420949</v>
      </c>
      <c r="K169" s="3">
        <f t="shared" si="18"/>
        <v>1</v>
      </c>
      <c r="L169" s="16">
        <f t="shared" si="19"/>
        <v>10</v>
      </c>
    </row>
    <row r="170" spans="1:12" x14ac:dyDescent="0.25">
      <c r="A170" s="31">
        <f t="shared" si="17"/>
        <v>163</v>
      </c>
      <c r="B170" s="58" t="s">
        <v>502</v>
      </c>
      <c r="C170" s="70">
        <v>25</v>
      </c>
      <c r="D170" s="23">
        <v>209037.3</v>
      </c>
      <c r="E170" s="41">
        <v>106</v>
      </c>
      <c r="F170" s="15">
        <f t="shared" si="0"/>
        <v>1972.05</v>
      </c>
      <c r="G170" s="16"/>
      <c r="H170" s="15">
        <f t="shared" si="20"/>
        <v>20303.497419533414</v>
      </c>
      <c r="I170" s="15">
        <f t="shared" si="21"/>
        <v>10.295630140987001</v>
      </c>
      <c r="J170" s="15">
        <f t="shared" si="22"/>
        <v>257.39075352467501</v>
      </c>
      <c r="K170" s="3">
        <f t="shared" si="18"/>
        <v>1</v>
      </c>
      <c r="L170" s="16">
        <f t="shared" si="19"/>
        <v>106</v>
      </c>
    </row>
    <row r="171" spans="1:12" x14ac:dyDescent="0.25">
      <c r="A171" s="31">
        <f t="shared" si="17"/>
        <v>164</v>
      </c>
      <c r="B171" s="58" t="s">
        <v>505</v>
      </c>
      <c r="C171" s="70">
        <v>25</v>
      </c>
      <c r="D171" s="23">
        <v>1591.41</v>
      </c>
      <c r="E171" s="41">
        <v>1</v>
      </c>
      <c r="F171" s="15">
        <f t="shared" si="0"/>
        <v>1591.41</v>
      </c>
      <c r="G171" s="16"/>
      <c r="H171" s="15">
        <f t="shared" si="20"/>
        <v>1591.41</v>
      </c>
      <c r="I171" s="15">
        <f t="shared" si="21"/>
        <v>1</v>
      </c>
      <c r="J171" s="15">
        <f t="shared" si="22"/>
        <v>25</v>
      </c>
      <c r="K171" s="3">
        <f t="shared" si="18"/>
        <v>1</v>
      </c>
      <c r="L171" s="16">
        <f t="shared" si="19"/>
        <v>1</v>
      </c>
    </row>
    <row r="172" spans="1:12" x14ac:dyDescent="0.25">
      <c r="A172" s="31">
        <f t="shared" si="17"/>
        <v>165</v>
      </c>
      <c r="B172" s="58" t="s">
        <v>510</v>
      </c>
      <c r="C172" s="70">
        <v>250</v>
      </c>
      <c r="D172" s="23">
        <v>37866</v>
      </c>
      <c r="E172" s="41">
        <v>15</v>
      </c>
      <c r="F172" s="15">
        <f t="shared" si="0"/>
        <v>2524.4</v>
      </c>
      <c r="G172" s="16"/>
      <c r="H172" s="15">
        <f t="shared" si="20"/>
        <v>9776.9591591660046</v>
      </c>
      <c r="I172" s="15">
        <f t="shared" si="21"/>
        <v>3.872983346207417</v>
      </c>
      <c r="J172" s="15">
        <f t="shared" si="22"/>
        <v>968.24583655185427</v>
      </c>
      <c r="K172" s="3">
        <f t="shared" si="18"/>
        <v>0</v>
      </c>
      <c r="L172" s="16">
        <f t="shared" si="19"/>
        <v>0</v>
      </c>
    </row>
    <row r="173" spans="1:12" x14ac:dyDescent="0.25">
      <c r="A173" s="31">
        <f t="shared" si="17"/>
        <v>166</v>
      </c>
      <c r="B173" s="58" t="s">
        <v>497</v>
      </c>
      <c r="C173" s="70">
        <v>250</v>
      </c>
      <c r="D173" s="23">
        <v>5607.32</v>
      </c>
      <c r="E173" s="41">
        <v>1</v>
      </c>
      <c r="F173" s="15">
        <f t="shared" si="0"/>
        <v>5607.32</v>
      </c>
      <c r="G173" s="16"/>
      <c r="H173" s="15">
        <f t="shared" si="20"/>
        <v>5607.32</v>
      </c>
      <c r="I173" s="15">
        <f t="shared" si="21"/>
        <v>1</v>
      </c>
      <c r="J173" s="15">
        <f t="shared" si="22"/>
        <v>250</v>
      </c>
      <c r="K173" s="3">
        <f t="shared" si="18"/>
        <v>0</v>
      </c>
      <c r="L173" s="16">
        <f t="shared" si="19"/>
        <v>0</v>
      </c>
    </row>
    <row r="174" spans="1:12" x14ac:dyDescent="0.25">
      <c r="A174" s="31">
        <f t="shared" si="17"/>
        <v>167</v>
      </c>
      <c r="B174" s="58" t="s">
        <v>497</v>
      </c>
      <c r="C174" s="70">
        <v>250</v>
      </c>
      <c r="D174" s="23">
        <v>11214.64</v>
      </c>
      <c r="E174" s="41">
        <v>2</v>
      </c>
      <c r="F174" s="15">
        <f t="shared" si="0"/>
        <v>5607.32</v>
      </c>
      <c r="G174" s="16"/>
      <c r="H174" s="15">
        <f t="shared" si="20"/>
        <v>7929.9479925659034</v>
      </c>
      <c r="I174" s="15">
        <f t="shared" si="21"/>
        <v>1.4142135623730951</v>
      </c>
      <c r="J174" s="15">
        <f t="shared" si="22"/>
        <v>353.55339059327378</v>
      </c>
      <c r="K174" s="3">
        <f t="shared" si="18"/>
        <v>0</v>
      </c>
      <c r="L174" s="16">
        <f t="shared" si="19"/>
        <v>0</v>
      </c>
    </row>
    <row r="175" spans="1:12" x14ac:dyDescent="0.25">
      <c r="A175" s="31">
        <f t="shared" si="17"/>
        <v>168</v>
      </c>
      <c r="B175" s="58" t="s">
        <v>511</v>
      </c>
      <c r="C175" s="70">
        <v>250</v>
      </c>
      <c r="D175" s="23">
        <v>28638.78</v>
      </c>
      <c r="E175" s="41">
        <v>6</v>
      </c>
      <c r="F175" s="15">
        <f t="shared" si="0"/>
        <v>4773.13</v>
      </c>
      <c r="G175" s="16"/>
      <c r="H175" s="15">
        <f t="shared" si="20"/>
        <v>11691.73297597067</v>
      </c>
      <c r="I175" s="15">
        <f t="shared" si="21"/>
        <v>2.4494897427831779</v>
      </c>
      <c r="J175" s="15">
        <f t="shared" si="22"/>
        <v>612.37243569579448</v>
      </c>
      <c r="K175" s="3">
        <f t="shared" si="18"/>
        <v>0</v>
      </c>
      <c r="L175" s="16">
        <f t="shared" si="19"/>
        <v>0</v>
      </c>
    </row>
    <row r="176" spans="1:12" x14ac:dyDescent="0.25">
      <c r="A176" s="31">
        <f t="shared" si="17"/>
        <v>169</v>
      </c>
      <c r="B176" s="58" t="s">
        <v>497</v>
      </c>
      <c r="C176" s="70">
        <v>250</v>
      </c>
      <c r="D176" s="23">
        <v>1042961.5199999999</v>
      </c>
      <c r="E176" s="41">
        <v>186</v>
      </c>
      <c r="F176" s="15">
        <f t="shared" si="0"/>
        <v>5607.32</v>
      </c>
      <c r="G176" s="16"/>
      <c r="H176" s="15">
        <f t="shared" si="20"/>
        <v>76473.64899314272</v>
      </c>
      <c r="I176" s="15">
        <f t="shared" si="21"/>
        <v>13.638181696985855</v>
      </c>
      <c r="J176" s="15">
        <f t="shared" si="22"/>
        <v>3409.5454242464639</v>
      </c>
      <c r="K176" s="3">
        <f t="shared" si="18"/>
        <v>0</v>
      </c>
      <c r="L176" s="16">
        <f t="shared" si="19"/>
        <v>0</v>
      </c>
    </row>
    <row r="177" spans="1:12" x14ac:dyDescent="0.25">
      <c r="A177" s="31">
        <f t="shared" si="17"/>
        <v>170</v>
      </c>
      <c r="B177" s="58" t="s">
        <v>512</v>
      </c>
      <c r="C177" s="70">
        <v>250</v>
      </c>
      <c r="D177" s="23">
        <v>45603.24</v>
      </c>
      <c r="E177" s="41">
        <v>12</v>
      </c>
      <c r="F177" s="15">
        <f t="shared" si="0"/>
        <v>3800.27</v>
      </c>
      <c r="G177" s="16"/>
      <c r="H177" s="15">
        <f t="shared" si="20"/>
        <v>13164.521444959553</v>
      </c>
      <c r="I177" s="15">
        <f t="shared" si="21"/>
        <v>3.4641016151377544</v>
      </c>
      <c r="J177" s="15">
        <f t="shared" si="22"/>
        <v>866.02540378443859</v>
      </c>
      <c r="K177" s="3">
        <f t="shared" si="18"/>
        <v>0</v>
      </c>
      <c r="L177" s="16">
        <f t="shared" si="19"/>
        <v>0</v>
      </c>
    </row>
    <row r="178" spans="1:12" x14ac:dyDescent="0.25">
      <c r="A178" s="31">
        <f t="shared" si="17"/>
        <v>171</v>
      </c>
      <c r="B178" s="58" t="s">
        <v>512</v>
      </c>
      <c r="C178" s="70">
        <v>250</v>
      </c>
      <c r="D178" s="23">
        <v>3800.27</v>
      </c>
      <c r="E178" s="41">
        <v>1</v>
      </c>
      <c r="F178" s="15">
        <f t="shared" si="0"/>
        <v>3800.27</v>
      </c>
      <c r="G178" s="16"/>
      <c r="H178" s="15">
        <f t="shared" si="20"/>
        <v>3800.27</v>
      </c>
      <c r="I178" s="15">
        <f t="shared" si="21"/>
        <v>1</v>
      </c>
      <c r="J178" s="15">
        <f t="shared" si="22"/>
        <v>250</v>
      </c>
      <c r="K178" s="3">
        <f t="shared" si="18"/>
        <v>0</v>
      </c>
      <c r="L178" s="16">
        <f t="shared" si="19"/>
        <v>0</v>
      </c>
    </row>
    <row r="179" spans="1:12" x14ac:dyDescent="0.25">
      <c r="A179" s="31">
        <f t="shared" si="17"/>
        <v>172</v>
      </c>
      <c r="B179" s="58" t="s">
        <v>513</v>
      </c>
      <c r="C179" s="70">
        <v>250</v>
      </c>
      <c r="D179" s="23">
        <v>12278.84</v>
      </c>
      <c r="E179" s="41">
        <v>4</v>
      </c>
      <c r="F179" s="15">
        <f t="shared" si="0"/>
        <v>3069.71</v>
      </c>
      <c r="G179" s="16"/>
      <c r="H179" s="15">
        <f t="shared" si="20"/>
        <v>6139.42</v>
      </c>
      <c r="I179" s="15">
        <f t="shared" si="21"/>
        <v>2</v>
      </c>
      <c r="J179" s="15">
        <f t="shared" si="22"/>
        <v>500</v>
      </c>
      <c r="K179" s="3">
        <f t="shared" si="18"/>
        <v>0</v>
      </c>
      <c r="L179" s="16">
        <f t="shared" si="19"/>
        <v>0</v>
      </c>
    </row>
    <row r="180" spans="1:12" x14ac:dyDescent="0.25">
      <c r="A180" s="31">
        <f t="shared" si="17"/>
        <v>173</v>
      </c>
      <c r="B180" s="58" t="s">
        <v>510</v>
      </c>
      <c r="C180" s="70">
        <v>250</v>
      </c>
      <c r="D180" s="23">
        <v>22719.600000000002</v>
      </c>
      <c r="E180" s="41">
        <v>9</v>
      </c>
      <c r="F180" s="15">
        <f t="shared" si="0"/>
        <v>2524.4</v>
      </c>
      <c r="G180" s="16"/>
      <c r="H180" s="15">
        <f t="shared" si="20"/>
        <v>7573.2000000000007</v>
      </c>
      <c r="I180" s="15">
        <f t="shared" si="21"/>
        <v>3</v>
      </c>
      <c r="J180" s="15">
        <f t="shared" si="22"/>
        <v>750</v>
      </c>
      <c r="K180" s="3">
        <f t="shared" si="18"/>
        <v>0</v>
      </c>
      <c r="L180" s="16">
        <f t="shared" si="19"/>
        <v>0</v>
      </c>
    </row>
    <row r="181" spans="1:12" x14ac:dyDescent="0.25">
      <c r="A181" s="31">
        <f t="shared" si="17"/>
        <v>174</v>
      </c>
      <c r="B181" s="58" t="s">
        <v>510</v>
      </c>
      <c r="C181" s="70">
        <v>250</v>
      </c>
      <c r="D181" s="23">
        <v>7573.2000000000007</v>
      </c>
      <c r="E181" s="41">
        <v>3</v>
      </c>
      <c r="F181" s="15">
        <f t="shared" si="0"/>
        <v>2524.4</v>
      </c>
      <c r="G181" s="16"/>
      <c r="H181" s="15">
        <f t="shared" si="20"/>
        <v>4372.3890586268735</v>
      </c>
      <c r="I181" s="15">
        <f t="shared" si="21"/>
        <v>1.7320508075688772</v>
      </c>
      <c r="J181" s="15">
        <f t="shared" si="22"/>
        <v>433.0127018922193</v>
      </c>
      <c r="K181" s="3">
        <f t="shared" si="18"/>
        <v>0</v>
      </c>
      <c r="L181" s="16">
        <f t="shared" si="19"/>
        <v>0</v>
      </c>
    </row>
    <row r="182" spans="1:12" x14ac:dyDescent="0.25">
      <c r="A182" s="31">
        <f t="shared" si="17"/>
        <v>175</v>
      </c>
      <c r="B182" s="58" t="s">
        <v>473</v>
      </c>
      <c r="C182" s="70">
        <v>3</v>
      </c>
      <c r="D182" s="23">
        <v>78302.720000000001</v>
      </c>
      <c r="E182" s="41">
        <v>146</v>
      </c>
      <c r="F182" s="15">
        <f t="shared" si="0"/>
        <v>536.32000000000005</v>
      </c>
      <c r="G182" s="16"/>
      <c r="H182" s="15">
        <f t="shared" si="20"/>
        <v>6480.3792165582418</v>
      </c>
      <c r="I182" s="15">
        <f t="shared" si="21"/>
        <v>12.083045973594572</v>
      </c>
      <c r="J182" s="15">
        <f t="shared" si="22"/>
        <v>36.249137920783717</v>
      </c>
      <c r="K182" s="3">
        <f t="shared" si="18"/>
        <v>1</v>
      </c>
      <c r="L182" s="16">
        <f t="shared" si="19"/>
        <v>146</v>
      </c>
    </row>
    <row r="183" spans="1:12" x14ac:dyDescent="0.25">
      <c r="A183" s="31">
        <f t="shared" si="17"/>
        <v>176</v>
      </c>
      <c r="B183" s="58" t="s">
        <v>473</v>
      </c>
      <c r="C183" s="70">
        <v>3</v>
      </c>
      <c r="D183" s="23">
        <v>536.32000000000005</v>
      </c>
      <c r="E183" s="41">
        <v>1</v>
      </c>
      <c r="F183" s="15">
        <f t="shared" si="0"/>
        <v>536.32000000000005</v>
      </c>
      <c r="G183" s="16"/>
      <c r="H183" s="15">
        <f t="shared" si="20"/>
        <v>536.32000000000005</v>
      </c>
      <c r="I183" s="15">
        <f t="shared" si="21"/>
        <v>1</v>
      </c>
      <c r="J183" s="15">
        <f t="shared" si="22"/>
        <v>3</v>
      </c>
      <c r="K183" s="3">
        <f t="shared" si="18"/>
        <v>1</v>
      </c>
      <c r="L183" s="16">
        <f t="shared" si="19"/>
        <v>1</v>
      </c>
    </row>
    <row r="184" spans="1:12" x14ac:dyDescent="0.25">
      <c r="A184" s="31">
        <f t="shared" si="17"/>
        <v>177</v>
      </c>
      <c r="B184" s="58" t="s">
        <v>473</v>
      </c>
      <c r="C184" s="70">
        <v>3</v>
      </c>
      <c r="D184" s="23">
        <v>3217.92</v>
      </c>
      <c r="E184" s="41">
        <v>6</v>
      </c>
      <c r="F184" s="15">
        <f t="shared" si="0"/>
        <v>536.32000000000005</v>
      </c>
      <c r="G184" s="16"/>
      <c r="H184" s="15">
        <f t="shared" si="20"/>
        <v>1313.7103388494741</v>
      </c>
      <c r="I184" s="15">
        <f t="shared" si="21"/>
        <v>2.4494897427831779</v>
      </c>
      <c r="J184" s="15">
        <f t="shared" si="22"/>
        <v>7.3484692283495336</v>
      </c>
      <c r="K184" s="3">
        <f t="shared" si="18"/>
        <v>1</v>
      </c>
      <c r="L184" s="16">
        <f t="shared" si="19"/>
        <v>6</v>
      </c>
    </row>
    <row r="185" spans="1:12" x14ac:dyDescent="0.25">
      <c r="A185" s="31">
        <f t="shared" si="17"/>
        <v>178</v>
      </c>
      <c r="B185" s="58" t="s">
        <v>514</v>
      </c>
      <c r="C185" s="70">
        <v>333</v>
      </c>
      <c r="D185" s="23">
        <v>65981.279999999999</v>
      </c>
      <c r="E185" s="41">
        <v>8</v>
      </c>
      <c r="F185" s="15">
        <f t="shared" si="0"/>
        <v>8247.66</v>
      </c>
      <c r="G185" s="16"/>
      <c r="H185" s="15">
        <f t="shared" si="20"/>
        <v>23327.905259684165</v>
      </c>
      <c r="I185" s="15">
        <f t="shared" si="21"/>
        <v>2.8284271247461903</v>
      </c>
      <c r="J185" s="15">
        <f t="shared" si="22"/>
        <v>941.86623254048141</v>
      </c>
      <c r="K185" s="3">
        <f t="shared" si="18"/>
        <v>0</v>
      </c>
      <c r="L185" s="16">
        <f t="shared" si="19"/>
        <v>0</v>
      </c>
    </row>
    <row r="186" spans="1:12" x14ac:dyDescent="0.25">
      <c r="A186" s="31">
        <f t="shared" si="17"/>
        <v>179</v>
      </c>
      <c r="B186" s="58" t="s">
        <v>515</v>
      </c>
      <c r="C186" s="70">
        <v>333</v>
      </c>
      <c r="D186" s="23">
        <v>3594.93</v>
      </c>
      <c r="E186" s="41">
        <v>1</v>
      </c>
      <c r="F186" s="15">
        <f t="shared" si="0"/>
        <v>3594.93</v>
      </c>
      <c r="G186" s="16"/>
      <c r="H186" s="15">
        <f t="shared" si="20"/>
        <v>3594.93</v>
      </c>
      <c r="I186" s="15">
        <f t="shared" si="21"/>
        <v>1</v>
      </c>
      <c r="J186" s="15">
        <f t="shared" si="22"/>
        <v>333</v>
      </c>
      <c r="K186" s="3">
        <f t="shared" si="18"/>
        <v>0</v>
      </c>
      <c r="L186" s="16">
        <f t="shared" si="19"/>
        <v>0</v>
      </c>
    </row>
    <row r="187" spans="1:12" x14ac:dyDescent="0.25">
      <c r="A187" s="31">
        <f t="shared" si="17"/>
        <v>180</v>
      </c>
      <c r="B187" s="58" t="s">
        <v>516</v>
      </c>
      <c r="C187" s="70">
        <v>333</v>
      </c>
      <c r="D187" s="23">
        <v>40302.300000000003</v>
      </c>
      <c r="E187" s="41">
        <v>3</v>
      </c>
      <c r="F187" s="15">
        <f t="shared" si="0"/>
        <v>13434.1</v>
      </c>
      <c r="G187" s="16"/>
      <c r="H187" s="15">
        <f t="shared" si="20"/>
        <v>23268.543753961054</v>
      </c>
      <c r="I187" s="15">
        <f t="shared" si="21"/>
        <v>1.7320508075688772</v>
      </c>
      <c r="J187" s="15">
        <f t="shared" si="22"/>
        <v>576.77291892043615</v>
      </c>
      <c r="K187" s="3">
        <f t="shared" si="18"/>
        <v>0</v>
      </c>
      <c r="L187" s="16">
        <f t="shared" si="19"/>
        <v>0</v>
      </c>
    </row>
    <row r="188" spans="1:12" x14ac:dyDescent="0.25">
      <c r="A188" s="31">
        <f t="shared" si="17"/>
        <v>181</v>
      </c>
      <c r="B188" s="58" t="s">
        <v>514</v>
      </c>
      <c r="C188" s="70">
        <v>333</v>
      </c>
      <c r="D188" s="23">
        <v>24742.98</v>
      </c>
      <c r="E188" s="41">
        <v>3</v>
      </c>
      <c r="F188" s="15">
        <f t="shared" si="0"/>
        <v>8247.66</v>
      </c>
      <c r="G188" s="16"/>
      <c r="H188" s="15">
        <f t="shared" si="20"/>
        <v>14285.366163553525</v>
      </c>
      <c r="I188" s="15">
        <f t="shared" si="21"/>
        <v>1.7320508075688772</v>
      </c>
      <c r="J188" s="15">
        <f t="shared" si="22"/>
        <v>576.77291892043615</v>
      </c>
      <c r="K188" s="3">
        <f t="shared" si="18"/>
        <v>0</v>
      </c>
      <c r="L188" s="16">
        <f t="shared" si="19"/>
        <v>0</v>
      </c>
    </row>
    <row r="189" spans="1:12" x14ac:dyDescent="0.25">
      <c r="A189" s="31">
        <f t="shared" si="17"/>
        <v>182</v>
      </c>
      <c r="B189" s="58" t="s">
        <v>515</v>
      </c>
      <c r="C189" s="70">
        <v>333</v>
      </c>
      <c r="D189" s="23">
        <v>10784.789999999999</v>
      </c>
      <c r="E189" s="41">
        <v>3</v>
      </c>
      <c r="F189" s="15">
        <f t="shared" si="0"/>
        <v>3594.93</v>
      </c>
      <c r="G189" s="16"/>
      <c r="H189" s="15">
        <f t="shared" si="20"/>
        <v>6226.6014096535837</v>
      </c>
      <c r="I189" s="15">
        <f t="shared" si="21"/>
        <v>1.7320508075688772</v>
      </c>
      <c r="J189" s="15">
        <f t="shared" si="22"/>
        <v>576.77291892043615</v>
      </c>
      <c r="K189" s="3">
        <f t="shared" si="18"/>
        <v>0</v>
      </c>
      <c r="L189" s="16">
        <f t="shared" si="19"/>
        <v>0</v>
      </c>
    </row>
    <row r="190" spans="1:12" x14ac:dyDescent="0.25">
      <c r="A190" s="31">
        <f t="shared" si="17"/>
        <v>183</v>
      </c>
      <c r="B190" s="58" t="s">
        <v>516</v>
      </c>
      <c r="C190" s="70">
        <v>333</v>
      </c>
      <c r="D190" s="23">
        <v>1182200.8</v>
      </c>
      <c r="E190" s="41">
        <v>88</v>
      </c>
      <c r="F190" s="15">
        <f t="shared" si="0"/>
        <v>13434.1</v>
      </c>
      <c r="G190" s="16"/>
      <c r="H190" s="15">
        <f t="shared" si="20"/>
        <v>126023.02871808788</v>
      </c>
      <c r="I190" s="15">
        <f t="shared" si="21"/>
        <v>9.3808315196468595</v>
      </c>
      <c r="J190" s="15">
        <f t="shared" si="22"/>
        <v>3123.8168960424041</v>
      </c>
      <c r="K190" s="3">
        <f t="shared" si="18"/>
        <v>0</v>
      </c>
      <c r="L190" s="16">
        <f t="shared" si="19"/>
        <v>0</v>
      </c>
    </row>
    <row r="191" spans="1:12" x14ac:dyDescent="0.25">
      <c r="A191" s="31">
        <f t="shared" si="17"/>
        <v>184</v>
      </c>
      <c r="B191" s="58" t="s">
        <v>514</v>
      </c>
      <c r="C191" s="70">
        <v>333</v>
      </c>
      <c r="D191" s="23">
        <v>41238.300000000003</v>
      </c>
      <c r="E191" s="41">
        <v>5</v>
      </c>
      <c r="F191" s="15">
        <f t="shared" si="0"/>
        <v>8247.66</v>
      </c>
      <c r="G191" s="16"/>
      <c r="H191" s="15">
        <f t="shared" si="20"/>
        <v>18442.328415305918</v>
      </c>
      <c r="I191" s="15">
        <f t="shared" si="21"/>
        <v>2.2360679774997898</v>
      </c>
      <c r="J191" s="15">
        <f t="shared" si="22"/>
        <v>744.61063650743006</v>
      </c>
      <c r="K191" s="3">
        <f t="shared" si="18"/>
        <v>0</v>
      </c>
      <c r="L191" s="16">
        <f t="shared" si="19"/>
        <v>0</v>
      </c>
    </row>
    <row r="192" spans="1:12" x14ac:dyDescent="0.25">
      <c r="A192" s="31">
        <f t="shared" si="17"/>
        <v>185</v>
      </c>
      <c r="B192" s="58" t="s">
        <v>514</v>
      </c>
      <c r="C192" s="70">
        <v>333</v>
      </c>
      <c r="D192" s="23">
        <v>8247.66</v>
      </c>
      <c r="E192" s="41">
        <v>1</v>
      </c>
      <c r="F192" s="15">
        <f t="shared" si="0"/>
        <v>8247.66</v>
      </c>
      <c r="G192" s="16"/>
      <c r="H192" s="15">
        <f t="shared" si="20"/>
        <v>8247.66</v>
      </c>
      <c r="I192" s="15">
        <f t="shared" si="21"/>
        <v>1</v>
      </c>
      <c r="J192" s="15">
        <f t="shared" si="22"/>
        <v>333</v>
      </c>
      <c r="K192" s="3">
        <f t="shared" si="18"/>
        <v>0</v>
      </c>
      <c r="L192" s="16">
        <f t="shared" si="19"/>
        <v>0</v>
      </c>
    </row>
    <row r="193" spans="1:12" x14ac:dyDescent="0.25">
      <c r="A193" s="31">
        <f t="shared" si="17"/>
        <v>186</v>
      </c>
      <c r="B193" s="58" t="s">
        <v>517</v>
      </c>
      <c r="C193" s="70">
        <v>333</v>
      </c>
      <c r="D193" s="23">
        <v>30442.77</v>
      </c>
      <c r="E193" s="41">
        <v>3</v>
      </c>
      <c r="F193" s="15">
        <f t="shared" si="0"/>
        <v>10147.59</v>
      </c>
      <c r="G193" s="16"/>
      <c r="H193" s="15">
        <f t="shared" si="20"/>
        <v>17576.141454377863</v>
      </c>
      <c r="I193" s="15">
        <f t="shared" si="21"/>
        <v>1.7320508075688772</v>
      </c>
      <c r="J193" s="15">
        <f t="shared" si="22"/>
        <v>576.77291892043615</v>
      </c>
      <c r="K193" s="3">
        <f t="shared" si="18"/>
        <v>0</v>
      </c>
      <c r="L193" s="16">
        <f t="shared" si="19"/>
        <v>0</v>
      </c>
    </row>
    <row r="194" spans="1:12" x14ac:dyDescent="0.25">
      <c r="A194" s="31">
        <f t="shared" si="17"/>
        <v>187</v>
      </c>
      <c r="B194" s="58" t="s">
        <v>518</v>
      </c>
      <c r="C194" s="70">
        <v>37.5</v>
      </c>
      <c r="D194" s="23">
        <v>185440.32</v>
      </c>
      <c r="E194" s="41">
        <v>96</v>
      </c>
      <c r="F194" s="15">
        <f t="shared" si="0"/>
        <v>1931.67</v>
      </c>
      <c r="G194" s="16"/>
      <c r="H194" s="15">
        <f t="shared" si="20"/>
        <v>18926.423405767924</v>
      </c>
      <c r="I194" s="15">
        <f t="shared" si="21"/>
        <v>9.7979589711327115</v>
      </c>
      <c r="J194" s="15">
        <f t="shared" si="22"/>
        <v>367.42346141747669</v>
      </c>
      <c r="K194" s="3">
        <f t="shared" si="18"/>
        <v>1</v>
      </c>
      <c r="L194" s="16">
        <f t="shared" si="19"/>
        <v>96</v>
      </c>
    </row>
    <row r="195" spans="1:12" x14ac:dyDescent="0.25">
      <c r="A195" s="31">
        <f t="shared" si="17"/>
        <v>188</v>
      </c>
      <c r="B195" s="58" t="s">
        <v>518</v>
      </c>
      <c r="C195" s="70">
        <v>37.5</v>
      </c>
      <c r="D195" s="23">
        <v>17385.03</v>
      </c>
      <c r="E195" s="41">
        <v>9</v>
      </c>
      <c r="F195" s="15">
        <f t="shared" si="0"/>
        <v>1931.6699999999998</v>
      </c>
      <c r="G195" s="16"/>
      <c r="H195" s="15">
        <f t="shared" si="20"/>
        <v>5795.0099999999993</v>
      </c>
      <c r="I195" s="15">
        <f t="shared" si="21"/>
        <v>3</v>
      </c>
      <c r="J195" s="15">
        <f t="shared" si="22"/>
        <v>112.5</v>
      </c>
      <c r="K195" s="3">
        <f t="shared" si="18"/>
        <v>1</v>
      </c>
      <c r="L195" s="16">
        <f t="shared" si="19"/>
        <v>9</v>
      </c>
    </row>
    <row r="196" spans="1:12" x14ac:dyDescent="0.25">
      <c r="A196" s="31">
        <f t="shared" si="17"/>
        <v>189</v>
      </c>
      <c r="B196" s="58" t="s">
        <v>519</v>
      </c>
      <c r="C196" s="70">
        <v>37.5</v>
      </c>
      <c r="D196" s="23">
        <v>17260.649999999998</v>
      </c>
      <c r="E196" s="41">
        <v>9</v>
      </c>
      <c r="F196" s="15">
        <f t="shared" si="0"/>
        <v>1917.8499999999997</v>
      </c>
      <c r="G196" s="16"/>
      <c r="H196" s="15">
        <f t="shared" si="20"/>
        <v>5753.5499999999993</v>
      </c>
      <c r="I196" s="15">
        <f t="shared" si="21"/>
        <v>3</v>
      </c>
      <c r="J196" s="15">
        <f t="shared" si="22"/>
        <v>112.5</v>
      </c>
      <c r="K196" s="3">
        <f t="shared" si="18"/>
        <v>1</v>
      </c>
      <c r="L196" s="16">
        <f t="shared" si="19"/>
        <v>9</v>
      </c>
    </row>
    <row r="197" spans="1:12" x14ac:dyDescent="0.25">
      <c r="A197" s="31">
        <f t="shared" si="17"/>
        <v>190</v>
      </c>
      <c r="B197" s="58" t="s">
        <v>518</v>
      </c>
      <c r="C197" s="70">
        <v>37.5</v>
      </c>
      <c r="D197" s="23">
        <v>1813838.1300000001</v>
      </c>
      <c r="E197" s="41">
        <v>939</v>
      </c>
      <c r="F197" s="15">
        <f t="shared" si="0"/>
        <v>1931.67</v>
      </c>
      <c r="G197" s="16"/>
      <c r="H197" s="15">
        <f t="shared" si="20"/>
        <v>59192.370290241801</v>
      </c>
      <c r="I197" s="15">
        <f t="shared" si="21"/>
        <v>30.643106892089126</v>
      </c>
      <c r="J197" s="15">
        <f t="shared" si="22"/>
        <v>1149.1165084533422</v>
      </c>
      <c r="K197" s="3">
        <f t="shared" si="18"/>
        <v>1</v>
      </c>
      <c r="L197" s="16">
        <f t="shared" si="19"/>
        <v>939</v>
      </c>
    </row>
    <row r="198" spans="1:12" x14ac:dyDescent="0.25">
      <c r="A198" s="31">
        <f t="shared" si="17"/>
        <v>191</v>
      </c>
      <c r="B198" s="58" t="s">
        <v>520</v>
      </c>
      <c r="C198" s="70">
        <v>37.5</v>
      </c>
      <c r="D198" s="23">
        <v>1868.04</v>
      </c>
      <c r="E198" s="41">
        <v>2</v>
      </c>
      <c r="F198" s="15">
        <f t="shared" si="0"/>
        <v>934.02</v>
      </c>
      <c r="G198" s="16"/>
      <c r="H198" s="15">
        <f t="shared" si="20"/>
        <v>1320.9037515277182</v>
      </c>
      <c r="I198" s="15">
        <f t="shared" si="21"/>
        <v>1.4142135623730951</v>
      </c>
      <c r="J198" s="15">
        <f t="shared" si="22"/>
        <v>53.033008588991066</v>
      </c>
      <c r="K198" s="3">
        <f t="shared" si="18"/>
        <v>1</v>
      </c>
      <c r="L198" s="16">
        <f t="shared" si="19"/>
        <v>2</v>
      </c>
    </row>
    <row r="199" spans="1:12" x14ac:dyDescent="0.25">
      <c r="A199" s="31">
        <f t="shared" si="17"/>
        <v>192</v>
      </c>
      <c r="B199" s="58" t="s">
        <v>518</v>
      </c>
      <c r="C199" s="70">
        <v>37.5</v>
      </c>
      <c r="D199" s="23">
        <v>1931.67</v>
      </c>
      <c r="E199" s="41">
        <v>1</v>
      </c>
      <c r="F199" s="15">
        <f t="shared" si="0"/>
        <v>1931.67</v>
      </c>
      <c r="G199" s="16"/>
      <c r="H199" s="15">
        <f t="shared" si="20"/>
        <v>1931.67</v>
      </c>
      <c r="I199" s="15">
        <f t="shared" si="21"/>
        <v>1</v>
      </c>
      <c r="J199" s="15">
        <f t="shared" si="22"/>
        <v>37.5</v>
      </c>
      <c r="K199" s="3">
        <f t="shared" si="18"/>
        <v>1</v>
      </c>
      <c r="L199" s="16">
        <f t="shared" si="19"/>
        <v>1</v>
      </c>
    </row>
    <row r="200" spans="1:12" x14ac:dyDescent="0.25">
      <c r="A200" s="31">
        <f t="shared" si="17"/>
        <v>193</v>
      </c>
      <c r="B200" s="58" t="s">
        <v>520</v>
      </c>
      <c r="C200" s="70">
        <v>37.5</v>
      </c>
      <c r="D200" s="23">
        <v>1868.04</v>
      </c>
      <c r="E200" s="41">
        <v>2</v>
      </c>
      <c r="F200" s="15">
        <f t="shared" si="0"/>
        <v>934.02</v>
      </c>
      <c r="G200" s="16"/>
      <c r="H200" s="15">
        <f t="shared" si="20"/>
        <v>1320.9037515277182</v>
      </c>
      <c r="I200" s="15">
        <f t="shared" si="21"/>
        <v>1.4142135623730951</v>
      </c>
      <c r="J200" s="15">
        <f t="shared" si="22"/>
        <v>53.033008588991066</v>
      </c>
      <c r="K200" s="3">
        <f t="shared" si="18"/>
        <v>1</v>
      </c>
      <c r="L200" s="16">
        <f t="shared" si="19"/>
        <v>2</v>
      </c>
    </row>
    <row r="201" spans="1:12" x14ac:dyDescent="0.25">
      <c r="A201" s="31">
        <f t="shared" ref="A201:A258" si="23">A200+1</f>
        <v>194</v>
      </c>
      <c r="B201" s="58" t="s">
        <v>518</v>
      </c>
      <c r="C201" s="70">
        <v>37.5</v>
      </c>
      <c r="D201" s="23">
        <v>983220.03</v>
      </c>
      <c r="E201" s="41">
        <v>509</v>
      </c>
      <c r="F201" s="15">
        <f t="shared" si="0"/>
        <v>1931.67</v>
      </c>
      <c r="G201" s="16"/>
      <c r="H201" s="15">
        <f t="shared" si="20"/>
        <v>43580.461623875672</v>
      </c>
      <c r="I201" s="15">
        <f t="shared" si="21"/>
        <v>22.561028345356956</v>
      </c>
      <c r="J201" s="15">
        <f t="shared" si="22"/>
        <v>846.03856295088588</v>
      </c>
      <c r="K201" s="3">
        <f t="shared" ref="K201:K258" si="24">IF(C201&gt;50,0,1)</f>
        <v>1</v>
      </c>
      <c r="L201" s="16">
        <f t="shared" ref="L201:L258" si="25">K201*E201</f>
        <v>509</v>
      </c>
    </row>
    <row r="202" spans="1:12" x14ac:dyDescent="0.25">
      <c r="A202" s="31">
        <f t="shared" si="23"/>
        <v>195</v>
      </c>
      <c r="B202" s="58" t="s">
        <v>475</v>
      </c>
      <c r="C202" s="70">
        <v>5</v>
      </c>
      <c r="D202" s="23">
        <v>937560.09000000008</v>
      </c>
      <c r="E202" s="41">
        <v>543</v>
      </c>
      <c r="F202" s="15">
        <f t="shared" si="0"/>
        <v>1726.63</v>
      </c>
      <c r="G202" s="16"/>
      <c r="H202" s="15">
        <f t="shared" si="20"/>
        <v>40234.554529616711</v>
      </c>
      <c r="I202" s="15">
        <f t="shared" si="21"/>
        <v>23.302360395462088</v>
      </c>
      <c r="J202" s="15">
        <f t="shared" si="22"/>
        <v>116.51180197731044</v>
      </c>
      <c r="K202" s="3">
        <f t="shared" si="24"/>
        <v>1</v>
      </c>
      <c r="L202" s="16">
        <f t="shared" si="25"/>
        <v>543</v>
      </c>
    </row>
    <row r="203" spans="1:12" x14ac:dyDescent="0.25">
      <c r="A203" s="31">
        <f t="shared" si="23"/>
        <v>196</v>
      </c>
      <c r="B203" s="58" t="s">
        <v>478</v>
      </c>
      <c r="C203" s="70">
        <v>5</v>
      </c>
      <c r="D203" s="23">
        <v>1299.04</v>
      </c>
      <c r="E203" s="41">
        <v>2</v>
      </c>
      <c r="F203" s="15">
        <f t="shared" si="0"/>
        <v>649.52</v>
      </c>
      <c r="G203" s="16"/>
      <c r="H203" s="15">
        <f t="shared" si="20"/>
        <v>918.55999303257272</v>
      </c>
      <c r="I203" s="15">
        <f t="shared" si="21"/>
        <v>1.4142135623730951</v>
      </c>
      <c r="J203" s="15">
        <f t="shared" si="22"/>
        <v>7.0710678118654755</v>
      </c>
      <c r="K203" s="3">
        <f t="shared" si="24"/>
        <v>1</v>
      </c>
      <c r="L203" s="16">
        <f t="shared" si="25"/>
        <v>2</v>
      </c>
    </row>
    <row r="204" spans="1:12" x14ac:dyDescent="0.25">
      <c r="A204" s="31">
        <f t="shared" si="23"/>
        <v>197</v>
      </c>
      <c r="B204" s="58" t="s">
        <v>475</v>
      </c>
      <c r="C204" s="70">
        <v>5</v>
      </c>
      <c r="D204" s="23">
        <v>93238.02</v>
      </c>
      <c r="E204" s="41">
        <v>54</v>
      </c>
      <c r="F204" s="15">
        <f t="shared" si="0"/>
        <v>1726.63</v>
      </c>
      <c r="G204" s="16"/>
      <c r="H204" s="15">
        <f t="shared" si="20"/>
        <v>12688.087423745157</v>
      </c>
      <c r="I204" s="15">
        <f t="shared" si="21"/>
        <v>7.3484692283495345</v>
      </c>
      <c r="J204" s="15">
        <f t="shared" si="22"/>
        <v>36.742346141747674</v>
      </c>
      <c r="K204" s="3">
        <f t="shared" si="24"/>
        <v>1</v>
      </c>
      <c r="L204" s="16">
        <f t="shared" si="25"/>
        <v>54</v>
      </c>
    </row>
    <row r="205" spans="1:12" x14ac:dyDescent="0.25">
      <c r="A205" s="31">
        <f t="shared" si="23"/>
        <v>198</v>
      </c>
      <c r="B205" s="58" t="s">
        <v>521</v>
      </c>
      <c r="C205" s="70">
        <v>50</v>
      </c>
      <c r="D205" s="23">
        <v>2815.22</v>
      </c>
      <c r="E205" s="41">
        <v>1</v>
      </c>
      <c r="F205" s="15">
        <f t="shared" si="0"/>
        <v>2815.22</v>
      </c>
      <c r="G205" s="16"/>
      <c r="H205" s="15">
        <f t="shared" si="20"/>
        <v>2815.22</v>
      </c>
      <c r="I205" s="15">
        <f t="shared" si="21"/>
        <v>1</v>
      </c>
      <c r="J205" s="15">
        <f t="shared" si="22"/>
        <v>50</v>
      </c>
      <c r="K205" s="3">
        <f t="shared" si="24"/>
        <v>1</v>
      </c>
      <c r="L205" s="16">
        <f t="shared" si="25"/>
        <v>1</v>
      </c>
    </row>
    <row r="206" spans="1:12" x14ac:dyDescent="0.25">
      <c r="A206" s="31">
        <f t="shared" si="23"/>
        <v>199</v>
      </c>
      <c r="B206" s="58" t="s">
        <v>521</v>
      </c>
      <c r="C206" s="70">
        <v>50</v>
      </c>
      <c r="D206" s="23">
        <v>18298930</v>
      </c>
      <c r="E206" s="41">
        <v>6500</v>
      </c>
      <c r="F206" s="15">
        <f t="shared" si="0"/>
        <v>2815.22</v>
      </c>
      <c r="G206" s="16"/>
      <c r="H206" s="15">
        <f t="shared" si="20"/>
        <v>226970.2925816504</v>
      </c>
      <c r="I206" s="15">
        <f t="shared" si="21"/>
        <v>80.622577482985491</v>
      </c>
      <c r="J206" s="15">
        <f t="shared" si="22"/>
        <v>4031.1288741492745</v>
      </c>
      <c r="K206" s="3">
        <f t="shared" si="24"/>
        <v>1</v>
      </c>
      <c r="L206" s="16">
        <f t="shared" si="25"/>
        <v>6500</v>
      </c>
    </row>
    <row r="207" spans="1:12" x14ac:dyDescent="0.25">
      <c r="A207" s="31">
        <f t="shared" si="23"/>
        <v>200</v>
      </c>
      <c r="B207" s="58" t="s">
        <v>522</v>
      </c>
      <c r="C207" s="70">
        <v>50</v>
      </c>
      <c r="D207" s="23">
        <v>960876.92999999993</v>
      </c>
      <c r="E207" s="41">
        <v>403</v>
      </c>
      <c r="F207" s="15">
        <f t="shared" si="0"/>
        <v>2384.31</v>
      </c>
      <c r="G207" s="16"/>
      <c r="H207" s="15">
        <f t="shared" si="20"/>
        <v>47864.689207894167</v>
      </c>
      <c r="I207" s="15">
        <f t="shared" si="21"/>
        <v>20.074859899884732</v>
      </c>
      <c r="J207" s="15">
        <f t="shared" si="22"/>
        <v>1003.7429949942366</v>
      </c>
      <c r="K207" s="3">
        <f t="shared" si="24"/>
        <v>1</v>
      </c>
      <c r="L207" s="16">
        <f t="shared" si="25"/>
        <v>403</v>
      </c>
    </row>
    <row r="208" spans="1:12" x14ac:dyDescent="0.25">
      <c r="A208" s="31">
        <f t="shared" si="23"/>
        <v>201</v>
      </c>
      <c r="B208" s="58" t="s">
        <v>521</v>
      </c>
      <c r="C208" s="70">
        <v>50</v>
      </c>
      <c r="D208" s="23">
        <v>5630.44</v>
      </c>
      <c r="E208" s="41">
        <v>2</v>
      </c>
      <c r="F208" s="15">
        <f t="shared" si="0"/>
        <v>2815.22</v>
      </c>
      <c r="G208" s="16"/>
      <c r="H208" s="15">
        <f t="shared" si="20"/>
        <v>3981.3223050639845</v>
      </c>
      <c r="I208" s="15">
        <f t="shared" si="21"/>
        <v>1.4142135623730951</v>
      </c>
      <c r="J208" s="15">
        <f t="shared" si="22"/>
        <v>70.710678118654755</v>
      </c>
      <c r="K208" s="3">
        <f t="shared" si="24"/>
        <v>1</v>
      </c>
      <c r="L208" s="16">
        <f t="shared" si="25"/>
        <v>2</v>
      </c>
    </row>
    <row r="209" spans="1:12" x14ac:dyDescent="0.25">
      <c r="A209" s="31">
        <f t="shared" si="23"/>
        <v>202</v>
      </c>
      <c r="B209" s="58" t="s">
        <v>523</v>
      </c>
      <c r="C209" s="70">
        <v>50</v>
      </c>
      <c r="D209" s="23">
        <v>347994.89999999997</v>
      </c>
      <c r="E209" s="41">
        <v>135</v>
      </c>
      <c r="F209" s="15">
        <f t="shared" si="0"/>
        <v>2577.7399999999998</v>
      </c>
      <c r="G209" s="16"/>
      <c r="H209" s="15">
        <f t="shared" si="20"/>
        <v>29950.632272558116</v>
      </c>
      <c r="I209" s="15">
        <f t="shared" si="21"/>
        <v>11.61895003862225</v>
      </c>
      <c r="J209" s="15">
        <f t="shared" si="22"/>
        <v>580.94750193111247</v>
      </c>
      <c r="K209" s="3">
        <f t="shared" si="24"/>
        <v>1</v>
      </c>
      <c r="L209" s="16">
        <f t="shared" si="25"/>
        <v>135</v>
      </c>
    </row>
    <row r="210" spans="1:12" x14ac:dyDescent="0.25">
      <c r="A210" s="31">
        <f t="shared" si="23"/>
        <v>203</v>
      </c>
      <c r="B210" s="58" t="s">
        <v>524</v>
      </c>
      <c r="C210" s="70">
        <v>50</v>
      </c>
      <c r="D210" s="23">
        <v>46560.28</v>
      </c>
      <c r="E210" s="41">
        <v>23</v>
      </c>
      <c r="F210" s="15">
        <f t="shared" si="0"/>
        <v>2024.36</v>
      </c>
      <c r="G210" s="16"/>
      <c r="H210" s="15">
        <f t="shared" si="20"/>
        <v>9708.4895025333353</v>
      </c>
      <c r="I210" s="15">
        <f t="shared" si="21"/>
        <v>4.7958315233127191</v>
      </c>
      <c r="J210" s="15">
        <f t="shared" si="22"/>
        <v>239.79157616563595</v>
      </c>
      <c r="K210" s="3">
        <f t="shared" si="24"/>
        <v>1</v>
      </c>
      <c r="L210" s="16">
        <f t="shared" si="25"/>
        <v>23</v>
      </c>
    </row>
    <row r="211" spans="1:12" x14ac:dyDescent="0.25">
      <c r="A211" s="31">
        <f t="shared" si="23"/>
        <v>204</v>
      </c>
      <c r="B211" s="58" t="s">
        <v>525</v>
      </c>
      <c r="C211" s="70">
        <v>50</v>
      </c>
      <c r="D211" s="23">
        <v>10652.400000000001</v>
      </c>
      <c r="E211" s="41">
        <v>6</v>
      </c>
      <c r="F211" s="15">
        <f t="shared" si="0"/>
        <v>1775.4000000000003</v>
      </c>
      <c r="G211" s="16"/>
      <c r="H211" s="15">
        <f t="shared" si="20"/>
        <v>4348.8240893372549</v>
      </c>
      <c r="I211" s="15">
        <f t="shared" si="21"/>
        <v>2.4494897427831779</v>
      </c>
      <c r="J211" s="15">
        <f t="shared" si="22"/>
        <v>122.4744871391589</v>
      </c>
      <c r="K211" s="3">
        <f t="shared" si="24"/>
        <v>1</v>
      </c>
      <c r="L211" s="16">
        <f t="shared" si="25"/>
        <v>6</v>
      </c>
    </row>
    <row r="212" spans="1:12" x14ac:dyDescent="0.25">
      <c r="A212" s="31">
        <f t="shared" si="23"/>
        <v>205</v>
      </c>
      <c r="B212" s="58" t="s">
        <v>526</v>
      </c>
      <c r="C212" s="70">
        <v>50</v>
      </c>
      <c r="D212" s="23">
        <v>4717.5</v>
      </c>
      <c r="E212" s="41">
        <v>6</v>
      </c>
      <c r="F212" s="15">
        <f t="shared" si="0"/>
        <v>786.25</v>
      </c>
      <c r="G212" s="16"/>
      <c r="H212" s="15">
        <f t="shared" si="20"/>
        <v>1925.9113102632737</v>
      </c>
      <c r="I212" s="15">
        <f t="shared" si="21"/>
        <v>2.4494897427831779</v>
      </c>
      <c r="J212" s="15">
        <f t="shared" si="22"/>
        <v>122.4744871391589</v>
      </c>
      <c r="K212" s="3">
        <f t="shared" si="24"/>
        <v>1</v>
      </c>
      <c r="L212" s="16">
        <f t="shared" si="25"/>
        <v>6</v>
      </c>
    </row>
    <row r="213" spans="1:12" x14ac:dyDescent="0.25">
      <c r="A213" s="31">
        <f t="shared" si="23"/>
        <v>206</v>
      </c>
      <c r="B213" s="58" t="s">
        <v>526</v>
      </c>
      <c r="C213" s="70">
        <v>50</v>
      </c>
      <c r="D213" s="23">
        <v>786.25</v>
      </c>
      <c r="E213" s="41">
        <v>1</v>
      </c>
      <c r="F213" s="15">
        <f t="shared" si="0"/>
        <v>786.25</v>
      </c>
      <c r="G213" s="16"/>
      <c r="H213" s="15">
        <f t="shared" si="20"/>
        <v>786.25</v>
      </c>
      <c r="I213" s="15">
        <f t="shared" si="21"/>
        <v>1</v>
      </c>
      <c r="J213" s="15">
        <f t="shared" si="22"/>
        <v>50</v>
      </c>
      <c r="K213" s="3">
        <f t="shared" si="24"/>
        <v>1</v>
      </c>
      <c r="L213" s="16">
        <f t="shared" si="25"/>
        <v>1</v>
      </c>
    </row>
    <row r="214" spans="1:12" x14ac:dyDescent="0.25">
      <c r="A214" s="31">
        <f t="shared" si="23"/>
        <v>207</v>
      </c>
      <c r="B214" s="58" t="s">
        <v>523</v>
      </c>
      <c r="C214" s="70">
        <v>50</v>
      </c>
      <c r="D214" s="23">
        <v>7021763.7599999998</v>
      </c>
      <c r="E214" s="41">
        <v>2724</v>
      </c>
      <c r="F214" s="15">
        <f t="shared" si="0"/>
        <v>2577.7399999999998</v>
      </c>
      <c r="G214" s="16"/>
      <c r="H214" s="15">
        <f t="shared" si="20"/>
        <v>134537.28596453252</v>
      </c>
      <c r="I214" s="15">
        <f t="shared" si="21"/>
        <v>52.191953402799555</v>
      </c>
      <c r="J214" s="15">
        <f t="shared" si="22"/>
        <v>2609.5976701399777</v>
      </c>
      <c r="K214" s="3">
        <f t="shared" si="24"/>
        <v>1</v>
      </c>
      <c r="L214" s="16">
        <f t="shared" si="25"/>
        <v>2724</v>
      </c>
    </row>
    <row r="215" spans="1:12" x14ac:dyDescent="0.25">
      <c r="A215" s="31">
        <f t="shared" si="23"/>
        <v>208</v>
      </c>
      <c r="B215" s="58" t="s">
        <v>525</v>
      </c>
      <c r="C215" s="70">
        <v>50</v>
      </c>
      <c r="D215" s="23">
        <v>399465</v>
      </c>
      <c r="E215" s="41">
        <v>225</v>
      </c>
      <c r="F215" s="15">
        <f t="shared" si="0"/>
        <v>1775.4</v>
      </c>
      <c r="G215" s="16"/>
      <c r="H215" s="15">
        <f t="shared" si="20"/>
        <v>26631</v>
      </c>
      <c r="I215" s="15">
        <f t="shared" si="21"/>
        <v>15</v>
      </c>
      <c r="J215" s="15">
        <f t="shared" si="22"/>
        <v>750</v>
      </c>
      <c r="K215" s="3">
        <f t="shared" si="24"/>
        <v>1</v>
      </c>
      <c r="L215" s="16">
        <f t="shared" si="25"/>
        <v>225</v>
      </c>
    </row>
    <row r="216" spans="1:12" x14ac:dyDescent="0.25">
      <c r="A216" s="31">
        <f t="shared" si="23"/>
        <v>209</v>
      </c>
      <c r="B216" s="58" t="s">
        <v>525</v>
      </c>
      <c r="C216" s="70">
        <v>50</v>
      </c>
      <c r="D216" s="23">
        <v>1775.4</v>
      </c>
      <c r="E216" s="41">
        <v>1</v>
      </c>
      <c r="F216" s="15">
        <f t="shared" si="0"/>
        <v>1775.4</v>
      </c>
      <c r="G216" s="16"/>
      <c r="H216" s="15">
        <f t="shared" si="20"/>
        <v>1775.4</v>
      </c>
      <c r="I216" s="15">
        <f t="shared" si="21"/>
        <v>1</v>
      </c>
      <c r="J216" s="15">
        <f t="shared" si="22"/>
        <v>50</v>
      </c>
      <c r="K216" s="3">
        <f t="shared" si="24"/>
        <v>1</v>
      </c>
      <c r="L216" s="16">
        <f t="shared" si="25"/>
        <v>1</v>
      </c>
    </row>
    <row r="217" spans="1:12" x14ac:dyDescent="0.25">
      <c r="A217" s="31">
        <f t="shared" si="23"/>
        <v>210</v>
      </c>
      <c r="B217" s="58" t="s">
        <v>523</v>
      </c>
      <c r="C217" s="70">
        <v>50</v>
      </c>
      <c r="D217" s="23">
        <v>123731.51999999999</v>
      </c>
      <c r="E217" s="41">
        <v>48</v>
      </c>
      <c r="F217" s="15">
        <f t="shared" si="0"/>
        <v>2577.7399999999998</v>
      </c>
      <c r="G217" s="16"/>
      <c r="H217" s="15">
        <f t="shared" si="20"/>
        <v>17859.10659481039</v>
      </c>
      <c r="I217" s="15">
        <f t="shared" si="21"/>
        <v>6.9282032302755088</v>
      </c>
      <c r="J217" s="15">
        <f t="shared" si="22"/>
        <v>346.41016151377545</v>
      </c>
      <c r="K217" s="3">
        <f t="shared" si="24"/>
        <v>1</v>
      </c>
      <c r="L217" s="16">
        <f t="shared" si="25"/>
        <v>48</v>
      </c>
    </row>
    <row r="218" spans="1:12" x14ac:dyDescent="0.25">
      <c r="A218" s="31">
        <f t="shared" si="23"/>
        <v>211</v>
      </c>
      <c r="B218" s="58" t="s">
        <v>526</v>
      </c>
      <c r="C218" s="70">
        <v>50</v>
      </c>
      <c r="D218" s="23">
        <v>14938.75</v>
      </c>
      <c r="E218" s="41">
        <v>19</v>
      </c>
      <c r="F218" s="15">
        <f t="shared" si="0"/>
        <v>786.25</v>
      </c>
      <c r="G218" s="16"/>
      <c r="H218" s="15">
        <f t="shared" si="20"/>
        <v>3427.1842943588549</v>
      </c>
      <c r="I218" s="15">
        <f t="shared" si="21"/>
        <v>4.358898943540674</v>
      </c>
      <c r="J218" s="15">
        <f t="shared" si="22"/>
        <v>217.9449471770337</v>
      </c>
      <c r="K218" s="3">
        <f t="shared" si="24"/>
        <v>1</v>
      </c>
      <c r="L218" s="16">
        <f t="shared" si="25"/>
        <v>19</v>
      </c>
    </row>
    <row r="219" spans="1:12" x14ac:dyDescent="0.25">
      <c r="A219" s="31">
        <f t="shared" si="23"/>
        <v>212</v>
      </c>
      <c r="B219" s="58" t="s">
        <v>521</v>
      </c>
      <c r="C219" s="70">
        <v>50</v>
      </c>
      <c r="D219" s="23">
        <v>2815.22</v>
      </c>
      <c r="E219" s="41">
        <v>1</v>
      </c>
      <c r="F219" s="15">
        <f t="shared" si="0"/>
        <v>2815.22</v>
      </c>
      <c r="G219" s="16"/>
      <c r="H219" s="15">
        <f t="shared" si="20"/>
        <v>2815.22</v>
      </c>
      <c r="I219" s="15">
        <f t="shared" si="21"/>
        <v>1</v>
      </c>
      <c r="J219" s="15">
        <f t="shared" si="22"/>
        <v>50</v>
      </c>
      <c r="K219" s="3">
        <f t="shared" si="24"/>
        <v>1</v>
      </c>
      <c r="L219" s="16">
        <f t="shared" si="25"/>
        <v>1</v>
      </c>
    </row>
    <row r="220" spans="1:12" x14ac:dyDescent="0.25">
      <c r="A220" s="31">
        <f t="shared" si="23"/>
        <v>213</v>
      </c>
      <c r="B220" s="58" t="s">
        <v>521</v>
      </c>
      <c r="C220" s="70">
        <v>50</v>
      </c>
      <c r="D220" s="23">
        <v>7992409.5799999991</v>
      </c>
      <c r="E220" s="41">
        <v>2839</v>
      </c>
      <c r="F220" s="15">
        <f t="shared" si="0"/>
        <v>2815.22</v>
      </c>
      <c r="G220" s="16"/>
      <c r="H220" s="15">
        <f t="shared" si="20"/>
        <v>150001.30432035448</v>
      </c>
      <c r="I220" s="15">
        <f t="shared" si="21"/>
        <v>53.282267219028881</v>
      </c>
      <c r="J220" s="15">
        <f t="shared" si="22"/>
        <v>2664.1133609514441</v>
      </c>
      <c r="K220" s="3">
        <f t="shared" si="24"/>
        <v>1</v>
      </c>
      <c r="L220" s="16">
        <f t="shared" si="25"/>
        <v>2839</v>
      </c>
    </row>
    <row r="221" spans="1:12" x14ac:dyDescent="0.25">
      <c r="A221" s="31">
        <f t="shared" si="23"/>
        <v>214</v>
      </c>
      <c r="B221" s="58" t="s">
        <v>527</v>
      </c>
      <c r="C221" s="70">
        <v>50</v>
      </c>
      <c r="D221" s="23">
        <v>59429.759999999995</v>
      </c>
      <c r="E221" s="41">
        <v>24</v>
      </c>
      <c r="F221" s="15">
        <f t="shared" si="0"/>
        <v>2476.2399999999998</v>
      </c>
      <c r="G221" s="16"/>
      <c r="H221" s="15">
        <f t="shared" si="20"/>
        <v>12131.048961338831</v>
      </c>
      <c r="I221" s="15">
        <f t="shared" si="21"/>
        <v>4.8989794855663558</v>
      </c>
      <c r="J221" s="15">
        <f t="shared" si="22"/>
        <v>244.94897427831779</v>
      </c>
      <c r="K221" s="3">
        <f t="shared" si="24"/>
        <v>1</v>
      </c>
      <c r="L221" s="16">
        <f t="shared" si="25"/>
        <v>24</v>
      </c>
    </row>
    <row r="222" spans="1:12" x14ac:dyDescent="0.25">
      <c r="A222" s="31">
        <f t="shared" si="23"/>
        <v>215</v>
      </c>
      <c r="B222" s="58" t="s">
        <v>527</v>
      </c>
      <c r="C222" s="70">
        <v>50</v>
      </c>
      <c r="D222" s="23">
        <v>7428.7199999999993</v>
      </c>
      <c r="E222" s="41">
        <v>3</v>
      </c>
      <c r="F222" s="15">
        <f t="shared" si="0"/>
        <v>2476.2399999999998</v>
      </c>
      <c r="G222" s="16"/>
      <c r="H222" s="15">
        <f t="shared" si="20"/>
        <v>4288.9734917343558</v>
      </c>
      <c r="I222" s="15">
        <f t="shared" si="21"/>
        <v>1.7320508075688772</v>
      </c>
      <c r="J222" s="15">
        <f t="shared" si="22"/>
        <v>86.602540378443862</v>
      </c>
      <c r="K222" s="3">
        <f t="shared" si="24"/>
        <v>1</v>
      </c>
      <c r="L222" s="16">
        <f t="shared" si="25"/>
        <v>3</v>
      </c>
    </row>
    <row r="223" spans="1:12" x14ac:dyDescent="0.25">
      <c r="A223" s="31">
        <f t="shared" si="23"/>
        <v>216</v>
      </c>
      <c r="B223" s="58" t="s">
        <v>522</v>
      </c>
      <c r="C223" s="70">
        <v>50</v>
      </c>
      <c r="D223" s="23">
        <v>33380.339999999997</v>
      </c>
      <c r="E223" s="41">
        <v>14</v>
      </c>
      <c r="F223" s="15">
        <f t="shared" si="0"/>
        <v>2384.31</v>
      </c>
      <c r="G223" s="16"/>
      <c r="H223" s="15">
        <f t="shared" si="20"/>
        <v>8921.2711238589764</v>
      </c>
      <c r="I223" s="15">
        <f t="shared" si="21"/>
        <v>3.7416573867739413</v>
      </c>
      <c r="J223" s="15">
        <f t="shared" si="22"/>
        <v>187.08286933869707</v>
      </c>
      <c r="K223" s="3">
        <f t="shared" si="24"/>
        <v>1</v>
      </c>
      <c r="L223" s="16">
        <f t="shared" si="25"/>
        <v>14</v>
      </c>
    </row>
    <row r="224" spans="1:12" x14ac:dyDescent="0.25">
      <c r="A224" s="31">
        <f t="shared" si="23"/>
        <v>217</v>
      </c>
      <c r="B224" s="58" t="s">
        <v>527</v>
      </c>
      <c r="C224" s="70">
        <v>50</v>
      </c>
      <c r="D224" s="23">
        <v>151050.63999999998</v>
      </c>
      <c r="E224" s="41">
        <v>61</v>
      </c>
      <c r="F224" s="15">
        <f t="shared" si="0"/>
        <v>2476.2399999999998</v>
      </c>
      <c r="G224" s="16"/>
      <c r="H224" s="15">
        <f t="shared" si="20"/>
        <v>19340.052657467091</v>
      </c>
      <c r="I224" s="15">
        <f t="shared" si="21"/>
        <v>7.810249675906654</v>
      </c>
      <c r="J224" s="15">
        <f t="shared" si="22"/>
        <v>390.51248379533268</v>
      </c>
      <c r="K224" s="3">
        <f t="shared" si="24"/>
        <v>1</v>
      </c>
      <c r="L224" s="16">
        <f t="shared" si="25"/>
        <v>61</v>
      </c>
    </row>
    <row r="225" spans="1:12" x14ac:dyDescent="0.25">
      <c r="A225" s="31">
        <f t="shared" si="23"/>
        <v>218</v>
      </c>
      <c r="B225" s="58" t="s">
        <v>521</v>
      </c>
      <c r="C225" s="70">
        <v>50</v>
      </c>
      <c r="D225" s="23">
        <v>185804.52</v>
      </c>
      <c r="E225" s="41">
        <v>66</v>
      </c>
      <c r="F225" s="15">
        <f t="shared" si="0"/>
        <v>2815.22</v>
      </c>
      <c r="G225" s="16"/>
      <c r="H225" s="15">
        <f t="shared" si="20"/>
        <v>22870.955397499249</v>
      </c>
      <c r="I225" s="15">
        <f t="shared" si="21"/>
        <v>8.1240384046359608</v>
      </c>
      <c r="J225" s="15">
        <f t="shared" si="22"/>
        <v>406.20192023179806</v>
      </c>
      <c r="K225" s="3">
        <f t="shared" si="24"/>
        <v>1</v>
      </c>
      <c r="L225" s="16">
        <f t="shared" si="25"/>
        <v>66</v>
      </c>
    </row>
    <row r="226" spans="1:12" x14ac:dyDescent="0.25">
      <c r="A226" s="31">
        <f t="shared" si="23"/>
        <v>219</v>
      </c>
      <c r="B226" s="58" t="s">
        <v>528</v>
      </c>
      <c r="C226" s="70">
        <v>500</v>
      </c>
      <c r="D226" s="23">
        <v>45588.68</v>
      </c>
      <c r="E226" s="41">
        <v>2</v>
      </c>
      <c r="F226" s="15">
        <f t="shared" si="0"/>
        <v>22794.34</v>
      </c>
      <c r="G226" s="16"/>
      <c r="H226" s="15">
        <f t="shared" ref="H226:H258" si="26">F226*E226^0.5</f>
        <v>32236.064773343536</v>
      </c>
      <c r="I226" s="15">
        <f t="shared" ref="I226:I258" si="27">E226^0.5</f>
        <v>1.4142135623730951</v>
      </c>
      <c r="J226" s="15">
        <f t="shared" ref="J226:J258" si="28">C226*E226^0.5</f>
        <v>707.10678118654755</v>
      </c>
      <c r="K226" s="3">
        <f t="shared" si="24"/>
        <v>0</v>
      </c>
      <c r="L226" s="16">
        <f t="shared" si="25"/>
        <v>0</v>
      </c>
    </row>
    <row r="227" spans="1:12" x14ac:dyDescent="0.25">
      <c r="A227" s="31">
        <f t="shared" si="23"/>
        <v>220</v>
      </c>
      <c r="B227" s="58" t="s">
        <v>529</v>
      </c>
      <c r="C227" s="70">
        <v>500</v>
      </c>
      <c r="D227" s="23">
        <v>96616.799999999988</v>
      </c>
      <c r="E227" s="41">
        <v>6</v>
      </c>
      <c r="F227" s="15">
        <f t="shared" si="0"/>
        <v>16102.799999999997</v>
      </c>
      <c r="G227" s="16"/>
      <c r="H227" s="15">
        <f t="shared" si="26"/>
        <v>39443.643430088952</v>
      </c>
      <c r="I227" s="15">
        <f t="shared" si="27"/>
        <v>2.4494897427831779</v>
      </c>
      <c r="J227" s="15">
        <f t="shared" si="28"/>
        <v>1224.744871391589</v>
      </c>
      <c r="K227" s="3">
        <f t="shared" si="24"/>
        <v>0</v>
      </c>
      <c r="L227" s="16">
        <f t="shared" si="25"/>
        <v>0</v>
      </c>
    </row>
    <row r="228" spans="1:12" x14ac:dyDescent="0.25">
      <c r="A228" s="31">
        <f t="shared" si="23"/>
        <v>221</v>
      </c>
      <c r="B228" s="58" t="s">
        <v>530</v>
      </c>
      <c r="C228" s="70">
        <v>500</v>
      </c>
      <c r="D228" s="23">
        <v>9990.49</v>
      </c>
      <c r="E228" s="41">
        <v>1</v>
      </c>
      <c r="F228" s="15">
        <f t="shared" si="0"/>
        <v>9990.49</v>
      </c>
      <c r="G228" s="16"/>
      <c r="H228" s="15">
        <f t="shared" si="26"/>
        <v>9990.49</v>
      </c>
      <c r="I228" s="15">
        <f t="shared" si="27"/>
        <v>1</v>
      </c>
      <c r="J228" s="15">
        <f t="shared" si="28"/>
        <v>500</v>
      </c>
      <c r="K228" s="3">
        <f t="shared" si="24"/>
        <v>0</v>
      </c>
      <c r="L228" s="16">
        <f t="shared" si="25"/>
        <v>0</v>
      </c>
    </row>
    <row r="229" spans="1:12" x14ac:dyDescent="0.25">
      <c r="A229" s="31">
        <f t="shared" si="23"/>
        <v>222</v>
      </c>
      <c r="B229" s="58" t="s">
        <v>529</v>
      </c>
      <c r="C229" s="70">
        <v>500</v>
      </c>
      <c r="D229" s="23">
        <v>32205.599999999999</v>
      </c>
      <c r="E229" s="41">
        <v>2</v>
      </c>
      <c r="F229" s="15">
        <f t="shared" si="0"/>
        <v>16102.8</v>
      </c>
      <c r="G229" s="16"/>
      <c r="H229" s="15">
        <f t="shared" si="26"/>
        <v>22772.798152181476</v>
      </c>
      <c r="I229" s="15">
        <f t="shared" si="27"/>
        <v>1.4142135623730951</v>
      </c>
      <c r="J229" s="15">
        <f t="shared" si="28"/>
        <v>707.10678118654755</v>
      </c>
      <c r="K229" s="3">
        <f t="shared" si="24"/>
        <v>0</v>
      </c>
      <c r="L229" s="16">
        <f t="shared" si="25"/>
        <v>0</v>
      </c>
    </row>
    <row r="230" spans="1:12" x14ac:dyDescent="0.25">
      <c r="A230" s="31">
        <f t="shared" si="23"/>
        <v>223</v>
      </c>
      <c r="B230" s="58" t="s">
        <v>531</v>
      </c>
      <c r="C230" s="70">
        <v>500</v>
      </c>
      <c r="D230" s="23">
        <v>6438.42</v>
      </c>
      <c r="E230" s="41">
        <v>1</v>
      </c>
      <c r="F230" s="15">
        <f t="shared" si="0"/>
        <v>6438.42</v>
      </c>
      <c r="G230" s="16"/>
      <c r="H230" s="15">
        <f t="shared" si="26"/>
        <v>6438.42</v>
      </c>
      <c r="I230" s="15">
        <f t="shared" si="27"/>
        <v>1</v>
      </c>
      <c r="J230" s="15">
        <f t="shared" si="28"/>
        <v>500</v>
      </c>
      <c r="K230" s="3">
        <f t="shared" si="24"/>
        <v>0</v>
      </c>
      <c r="L230" s="16">
        <f t="shared" si="25"/>
        <v>0</v>
      </c>
    </row>
    <row r="231" spans="1:12" x14ac:dyDescent="0.25">
      <c r="A231" s="31">
        <f t="shared" si="23"/>
        <v>224</v>
      </c>
      <c r="B231" s="58" t="s">
        <v>529</v>
      </c>
      <c r="C231" s="70">
        <v>500</v>
      </c>
      <c r="D231" s="23">
        <v>16102.8</v>
      </c>
      <c r="E231" s="41">
        <v>1</v>
      </c>
      <c r="F231" s="15">
        <f t="shared" si="0"/>
        <v>16102.8</v>
      </c>
      <c r="G231" s="16"/>
      <c r="H231" s="15">
        <f t="shared" si="26"/>
        <v>16102.8</v>
      </c>
      <c r="I231" s="15">
        <f t="shared" si="27"/>
        <v>1</v>
      </c>
      <c r="J231" s="15">
        <f t="shared" si="28"/>
        <v>500</v>
      </c>
      <c r="K231" s="3">
        <f t="shared" si="24"/>
        <v>0</v>
      </c>
      <c r="L231" s="16">
        <f t="shared" si="25"/>
        <v>0</v>
      </c>
    </row>
    <row r="232" spans="1:12" x14ac:dyDescent="0.25">
      <c r="A232" s="31">
        <f t="shared" si="23"/>
        <v>225</v>
      </c>
      <c r="B232" s="58" t="s">
        <v>532</v>
      </c>
      <c r="C232" s="70">
        <v>500</v>
      </c>
      <c r="D232" s="23">
        <v>6549874.6399999997</v>
      </c>
      <c r="E232" s="41">
        <v>326</v>
      </c>
      <c r="F232" s="15">
        <f t="shared" si="0"/>
        <v>20091.64</v>
      </c>
      <c r="G232" s="16"/>
      <c r="H232" s="15">
        <f t="shared" si="26"/>
        <v>362764.00498396973</v>
      </c>
      <c r="I232" s="15">
        <f t="shared" si="27"/>
        <v>18.055470085267789</v>
      </c>
      <c r="J232" s="15">
        <f t="shared" si="28"/>
        <v>9027.7350426338944</v>
      </c>
      <c r="K232" s="3">
        <f t="shared" si="24"/>
        <v>0</v>
      </c>
      <c r="L232" s="16">
        <f t="shared" si="25"/>
        <v>0</v>
      </c>
    </row>
    <row r="233" spans="1:12" x14ac:dyDescent="0.25">
      <c r="A233" s="31">
        <f t="shared" si="23"/>
        <v>226</v>
      </c>
      <c r="B233" s="58" t="s">
        <v>533</v>
      </c>
      <c r="C233" s="70">
        <v>500</v>
      </c>
      <c r="D233" s="23">
        <v>13399.04</v>
      </c>
      <c r="E233" s="41">
        <v>2</v>
      </c>
      <c r="F233" s="15">
        <f t="shared" si="0"/>
        <v>6699.52</v>
      </c>
      <c r="G233" s="16"/>
      <c r="H233" s="15">
        <f t="shared" si="26"/>
        <v>9474.5520453897989</v>
      </c>
      <c r="I233" s="15">
        <f t="shared" si="27"/>
        <v>1.4142135623730951</v>
      </c>
      <c r="J233" s="15">
        <f t="shared" si="28"/>
        <v>707.10678118654755</v>
      </c>
      <c r="K233" s="3">
        <f t="shared" si="24"/>
        <v>0</v>
      </c>
      <c r="L233" s="16">
        <f t="shared" si="25"/>
        <v>0</v>
      </c>
    </row>
    <row r="234" spans="1:12" x14ac:dyDescent="0.25">
      <c r="A234" s="31">
        <f t="shared" si="23"/>
        <v>227</v>
      </c>
      <c r="B234" s="58" t="s">
        <v>534</v>
      </c>
      <c r="C234" s="70">
        <v>500</v>
      </c>
      <c r="D234" s="23">
        <v>48258.64</v>
      </c>
      <c r="E234" s="41">
        <v>4</v>
      </c>
      <c r="F234" s="15">
        <f t="shared" si="0"/>
        <v>12064.66</v>
      </c>
      <c r="G234" s="16"/>
      <c r="H234" s="15">
        <f t="shared" si="26"/>
        <v>24129.32</v>
      </c>
      <c r="I234" s="15">
        <f t="shared" si="27"/>
        <v>2</v>
      </c>
      <c r="J234" s="15">
        <f t="shared" si="28"/>
        <v>1000</v>
      </c>
      <c r="K234" s="3">
        <f t="shared" si="24"/>
        <v>0</v>
      </c>
      <c r="L234" s="16">
        <f t="shared" si="25"/>
        <v>0</v>
      </c>
    </row>
    <row r="235" spans="1:12" x14ac:dyDescent="0.25">
      <c r="A235" s="31">
        <f t="shared" si="23"/>
        <v>228</v>
      </c>
      <c r="B235" s="58" t="s">
        <v>528</v>
      </c>
      <c r="C235" s="70">
        <v>500</v>
      </c>
      <c r="D235" s="23">
        <v>68383.02</v>
      </c>
      <c r="E235" s="41">
        <v>3</v>
      </c>
      <c r="F235" s="15">
        <f t="shared" si="0"/>
        <v>22794.34</v>
      </c>
      <c r="G235" s="16"/>
      <c r="H235" s="15">
        <f t="shared" si="26"/>
        <v>39480.95500499956</v>
      </c>
      <c r="I235" s="15">
        <f t="shared" si="27"/>
        <v>1.7320508075688772</v>
      </c>
      <c r="J235" s="15">
        <f t="shared" si="28"/>
        <v>866.02540378443859</v>
      </c>
      <c r="K235" s="3">
        <f t="shared" si="24"/>
        <v>0</v>
      </c>
      <c r="L235" s="16">
        <f t="shared" si="25"/>
        <v>0</v>
      </c>
    </row>
    <row r="236" spans="1:12" x14ac:dyDescent="0.25">
      <c r="A236" s="31">
        <f t="shared" si="23"/>
        <v>229</v>
      </c>
      <c r="B236" s="58" t="s">
        <v>532</v>
      </c>
      <c r="C236" s="70">
        <v>667</v>
      </c>
      <c r="D236" s="23">
        <v>462107.72</v>
      </c>
      <c r="E236" s="41">
        <v>23</v>
      </c>
      <c r="F236" s="15">
        <f t="shared" si="0"/>
        <v>20091.64</v>
      </c>
      <c r="G236" s="16"/>
      <c r="H236" s="15">
        <f t="shared" si="26"/>
        <v>96356.120467050758</v>
      </c>
      <c r="I236" s="15">
        <f t="shared" si="27"/>
        <v>4.7958315233127191</v>
      </c>
      <c r="J236" s="15">
        <f t="shared" si="28"/>
        <v>3198.8196260495838</v>
      </c>
      <c r="K236" s="3">
        <f t="shared" si="24"/>
        <v>0</v>
      </c>
      <c r="L236" s="16">
        <f t="shared" si="25"/>
        <v>0</v>
      </c>
    </row>
    <row r="237" spans="1:12" x14ac:dyDescent="0.25">
      <c r="A237" s="31">
        <f t="shared" si="23"/>
        <v>230</v>
      </c>
      <c r="B237" s="58" t="s">
        <v>475</v>
      </c>
      <c r="C237" s="70">
        <v>7.5</v>
      </c>
      <c r="D237" s="23">
        <v>1726.63</v>
      </c>
      <c r="E237" s="41">
        <v>1</v>
      </c>
      <c r="F237" s="15">
        <f t="shared" si="0"/>
        <v>1726.63</v>
      </c>
      <c r="G237" s="16"/>
      <c r="H237" s="15">
        <f t="shared" si="26"/>
        <v>1726.63</v>
      </c>
      <c r="I237" s="15">
        <f t="shared" si="27"/>
        <v>1</v>
      </c>
      <c r="J237" s="15">
        <f t="shared" si="28"/>
        <v>7.5</v>
      </c>
      <c r="K237" s="3">
        <f t="shared" si="24"/>
        <v>1</v>
      </c>
      <c r="L237" s="16">
        <f t="shared" si="25"/>
        <v>1</v>
      </c>
    </row>
    <row r="238" spans="1:12" x14ac:dyDescent="0.25">
      <c r="A238" s="31">
        <f t="shared" si="23"/>
        <v>231</v>
      </c>
      <c r="B238" s="58" t="s">
        <v>475</v>
      </c>
      <c r="C238" s="70">
        <v>7.5</v>
      </c>
      <c r="D238" s="23">
        <v>3453.26</v>
      </c>
      <c r="E238" s="41">
        <v>2</v>
      </c>
      <c r="F238" s="15">
        <f t="shared" si="0"/>
        <v>1726.63</v>
      </c>
      <c r="G238" s="16"/>
      <c r="H238" s="15">
        <f t="shared" si="26"/>
        <v>2441.8235632002575</v>
      </c>
      <c r="I238" s="15">
        <f t="shared" si="27"/>
        <v>1.4142135623730951</v>
      </c>
      <c r="J238" s="15">
        <f t="shared" si="28"/>
        <v>10.606601717798213</v>
      </c>
      <c r="K238" s="3">
        <f t="shared" si="24"/>
        <v>1</v>
      </c>
      <c r="L238" s="16">
        <f t="shared" si="25"/>
        <v>2</v>
      </c>
    </row>
    <row r="239" spans="1:12" x14ac:dyDescent="0.25">
      <c r="A239" s="31">
        <f t="shared" si="23"/>
        <v>232</v>
      </c>
      <c r="B239" s="58" t="s">
        <v>475</v>
      </c>
      <c r="C239" s="70">
        <v>7.5</v>
      </c>
      <c r="D239" s="23">
        <v>3453.26</v>
      </c>
      <c r="E239" s="41">
        <v>2</v>
      </c>
      <c r="F239" s="15">
        <f t="shared" si="0"/>
        <v>1726.63</v>
      </c>
      <c r="G239" s="16"/>
      <c r="H239" s="15">
        <f t="shared" si="26"/>
        <v>2441.8235632002575</v>
      </c>
      <c r="I239" s="15">
        <f t="shared" si="27"/>
        <v>1.4142135623730951</v>
      </c>
      <c r="J239" s="15">
        <f t="shared" si="28"/>
        <v>10.606601717798213</v>
      </c>
      <c r="K239" s="3">
        <f t="shared" si="24"/>
        <v>1</v>
      </c>
      <c r="L239" s="16">
        <f t="shared" si="25"/>
        <v>2</v>
      </c>
    </row>
    <row r="240" spans="1:12" x14ac:dyDescent="0.25">
      <c r="A240" s="31">
        <f t="shared" si="23"/>
        <v>233</v>
      </c>
      <c r="B240" s="58" t="s">
        <v>535</v>
      </c>
      <c r="C240" s="70">
        <v>75</v>
      </c>
      <c r="D240" s="23">
        <v>349259.04000000004</v>
      </c>
      <c r="E240" s="41">
        <v>78</v>
      </c>
      <c r="F240" s="15">
        <f t="shared" si="0"/>
        <v>4477.68</v>
      </c>
      <c r="G240" s="16"/>
      <c r="H240" s="15">
        <f t="shared" si="26"/>
        <v>39545.79899593888</v>
      </c>
      <c r="I240" s="15">
        <f t="shared" si="27"/>
        <v>8.8317608663278477</v>
      </c>
      <c r="J240" s="15">
        <f t="shared" si="28"/>
        <v>662.38206497458862</v>
      </c>
      <c r="K240" s="3">
        <f t="shared" si="24"/>
        <v>0</v>
      </c>
      <c r="L240" s="16">
        <f t="shared" si="25"/>
        <v>0</v>
      </c>
    </row>
    <row r="241" spans="1:12" x14ac:dyDescent="0.25">
      <c r="A241" s="31">
        <f t="shared" si="23"/>
        <v>234</v>
      </c>
      <c r="B241" s="58" t="s">
        <v>536</v>
      </c>
      <c r="C241" s="70">
        <v>75</v>
      </c>
      <c r="D241" s="23">
        <v>124334.18000000001</v>
      </c>
      <c r="E241" s="41">
        <v>31</v>
      </c>
      <c r="F241" s="15">
        <f t="shared" si="0"/>
        <v>4010.78</v>
      </c>
      <c r="G241" s="16"/>
      <c r="H241" s="15">
        <f t="shared" si="26"/>
        <v>22331.077951151394</v>
      </c>
      <c r="I241" s="15">
        <f t="shared" si="27"/>
        <v>5.5677643628300215</v>
      </c>
      <c r="J241" s="15">
        <f t="shared" si="28"/>
        <v>417.58232721225164</v>
      </c>
      <c r="K241" s="3">
        <f t="shared" si="24"/>
        <v>0</v>
      </c>
      <c r="L241" s="16">
        <f t="shared" si="25"/>
        <v>0</v>
      </c>
    </row>
    <row r="242" spans="1:12" x14ac:dyDescent="0.25">
      <c r="A242" s="31">
        <f t="shared" si="23"/>
        <v>235</v>
      </c>
      <c r="B242" s="58" t="s">
        <v>537</v>
      </c>
      <c r="C242" s="70">
        <v>75</v>
      </c>
      <c r="D242" s="23">
        <v>362127.72000000003</v>
      </c>
      <c r="E242" s="41">
        <v>61</v>
      </c>
      <c r="F242" s="15">
        <f t="shared" si="0"/>
        <v>5936.52</v>
      </c>
      <c r="G242" s="16"/>
      <c r="H242" s="15">
        <f t="shared" si="26"/>
        <v>46365.703406013374</v>
      </c>
      <c r="I242" s="15">
        <f t="shared" si="27"/>
        <v>7.810249675906654</v>
      </c>
      <c r="J242" s="15">
        <f t="shared" si="28"/>
        <v>585.76872569299906</v>
      </c>
      <c r="K242" s="3">
        <f t="shared" si="24"/>
        <v>0</v>
      </c>
      <c r="L242" s="16">
        <f t="shared" si="25"/>
        <v>0</v>
      </c>
    </row>
    <row r="243" spans="1:12" x14ac:dyDescent="0.25">
      <c r="A243" s="31">
        <f t="shared" si="23"/>
        <v>236</v>
      </c>
      <c r="B243" s="58" t="s">
        <v>538</v>
      </c>
      <c r="C243" s="70">
        <v>75</v>
      </c>
      <c r="D243" s="23">
        <v>9153.7800000000007</v>
      </c>
      <c r="E243" s="41">
        <v>6</v>
      </c>
      <c r="F243" s="15">
        <f t="shared" si="0"/>
        <v>1525.63</v>
      </c>
      <c r="G243" s="16"/>
      <c r="H243" s="15">
        <f t="shared" si="26"/>
        <v>3737.0150362823001</v>
      </c>
      <c r="I243" s="15">
        <f t="shared" si="27"/>
        <v>2.4494897427831779</v>
      </c>
      <c r="J243" s="15">
        <f t="shared" si="28"/>
        <v>183.71173070873834</v>
      </c>
      <c r="K243" s="3">
        <f t="shared" si="24"/>
        <v>0</v>
      </c>
      <c r="L243" s="16">
        <f t="shared" si="25"/>
        <v>0</v>
      </c>
    </row>
    <row r="244" spans="1:12" x14ac:dyDescent="0.25">
      <c r="A244" s="31">
        <f t="shared" si="23"/>
        <v>237</v>
      </c>
      <c r="B244" s="58" t="s">
        <v>539</v>
      </c>
      <c r="C244" s="70">
        <v>75</v>
      </c>
      <c r="D244" s="23">
        <v>10605.599999999999</v>
      </c>
      <c r="E244" s="41">
        <v>3</v>
      </c>
      <c r="F244" s="15">
        <f t="shared" si="0"/>
        <v>3535.1999999999994</v>
      </c>
      <c r="G244" s="16"/>
      <c r="H244" s="15">
        <f t="shared" si="26"/>
        <v>6123.1460149174936</v>
      </c>
      <c r="I244" s="15">
        <f t="shared" si="27"/>
        <v>1.7320508075688772</v>
      </c>
      <c r="J244" s="15">
        <f t="shared" si="28"/>
        <v>129.9038105676658</v>
      </c>
      <c r="K244" s="3">
        <f t="shared" si="24"/>
        <v>0</v>
      </c>
      <c r="L244" s="16">
        <f t="shared" si="25"/>
        <v>0</v>
      </c>
    </row>
    <row r="245" spans="1:12" x14ac:dyDescent="0.25">
      <c r="A245" s="31">
        <f t="shared" si="23"/>
        <v>238</v>
      </c>
      <c r="B245" s="58" t="s">
        <v>537</v>
      </c>
      <c r="C245" s="70">
        <v>75</v>
      </c>
      <c r="D245" s="23">
        <v>403683.36000000004</v>
      </c>
      <c r="E245" s="41">
        <v>68</v>
      </c>
      <c r="F245" s="15">
        <f t="shared" si="0"/>
        <v>5936.52</v>
      </c>
      <c r="G245" s="16"/>
      <c r="H245" s="15">
        <f t="shared" si="26"/>
        <v>48953.798017183515</v>
      </c>
      <c r="I245" s="15">
        <f t="shared" si="27"/>
        <v>8.2462112512353212</v>
      </c>
      <c r="J245" s="15">
        <f t="shared" si="28"/>
        <v>618.46584384264906</v>
      </c>
      <c r="K245" s="3">
        <f t="shared" si="24"/>
        <v>0</v>
      </c>
      <c r="L245" s="16">
        <f t="shared" si="25"/>
        <v>0</v>
      </c>
    </row>
    <row r="246" spans="1:12" x14ac:dyDescent="0.25">
      <c r="A246" s="31">
        <f t="shared" si="23"/>
        <v>239</v>
      </c>
      <c r="B246" s="58" t="s">
        <v>540</v>
      </c>
      <c r="C246" s="70">
        <v>75</v>
      </c>
      <c r="D246" s="23">
        <v>53138.64</v>
      </c>
      <c r="E246" s="41">
        <v>24</v>
      </c>
      <c r="F246" s="15">
        <f t="shared" si="0"/>
        <v>2214.11</v>
      </c>
      <c r="G246" s="16"/>
      <c r="H246" s="15">
        <f t="shared" si="26"/>
        <v>10846.879468787325</v>
      </c>
      <c r="I246" s="15">
        <f t="shared" si="27"/>
        <v>4.8989794855663558</v>
      </c>
      <c r="J246" s="15">
        <f t="shared" si="28"/>
        <v>367.42346141747669</v>
      </c>
      <c r="K246" s="3">
        <f t="shared" si="24"/>
        <v>0</v>
      </c>
      <c r="L246" s="16">
        <f t="shared" si="25"/>
        <v>0</v>
      </c>
    </row>
    <row r="247" spans="1:12" x14ac:dyDescent="0.25">
      <c r="A247" s="31">
        <f t="shared" si="23"/>
        <v>240</v>
      </c>
      <c r="B247" s="58" t="s">
        <v>539</v>
      </c>
      <c r="C247" s="70">
        <v>75</v>
      </c>
      <c r="D247" s="23">
        <v>14140.8</v>
      </c>
      <c r="E247" s="41">
        <v>4</v>
      </c>
      <c r="F247" s="15">
        <f t="shared" si="0"/>
        <v>3535.2</v>
      </c>
      <c r="G247" s="16"/>
      <c r="H247" s="15">
        <f t="shared" si="26"/>
        <v>7070.4</v>
      </c>
      <c r="I247" s="15">
        <f t="shared" si="27"/>
        <v>2</v>
      </c>
      <c r="J247" s="15">
        <f t="shared" si="28"/>
        <v>150</v>
      </c>
      <c r="K247" s="3">
        <f t="shared" si="24"/>
        <v>0</v>
      </c>
      <c r="L247" s="16">
        <f t="shared" si="25"/>
        <v>0</v>
      </c>
    </row>
    <row r="248" spans="1:12" x14ac:dyDescent="0.25">
      <c r="A248" s="31">
        <f t="shared" si="23"/>
        <v>241</v>
      </c>
      <c r="B248" s="58" t="s">
        <v>541</v>
      </c>
      <c r="C248" s="70">
        <v>75</v>
      </c>
      <c r="D248" s="23">
        <v>1928.77</v>
      </c>
      <c r="E248" s="41">
        <v>1</v>
      </c>
      <c r="F248" s="15">
        <f t="shared" ref="F248:F258" si="29">D248/E248</f>
        <v>1928.77</v>
      </c>
      <c r="G248" s="16"/>
      <c r="H248" s="15">
        <f t="shared" si="26"/>
        <v>1928.77</v>
      </c>
      <c r="I248" s="15">
        <f t="shared" si="27"/>
        <v>1</v>
      </c>
      <c r="J248" s="15">
        <f t="shared" si="28"/>
        <v>75</v>
      </c>
      <c r="K248" s="3">
        <f t="shared" si="24"/>
        <v>0</v>
      </c>
      <c r="L248" s="16">
        <f t="shared" si="25"/>
        <v>0</v>
      </c>
    </row>
    <row r="249" spans="1:12" x14ac:dyDescent="0.25">
      <c r="A249" s="31">
        <f t="shared" si="23"/>
        <v>242</v>
      </c>
      <c r="B249" s="58" t="s">
        <v>536</v>
      </c>
      <c r="C249" s="70">
        <v>75</v>
      </c>
      <c r="D249" s="23">
        <v>2943912.52</v>
      </c>
      <c r="E249" s="41">
        <v>734</v>
      </c>
      <c r="F249" s="15">
        <f t="shared" si="29"/>
        <v>4010.78</v>
      </c>
      <c r="G249" s="16"/>
      <c r="H249" s="15">
        <f t="shared" si="26"/>
        <v>108661.79391564267</v>
      </c>
      <c r="I249" s="15">
        <f t="shared" si="27"/>
        <v>27.092434368288131</v>
      </c>
      <c r="J249" s="15">
        <f t="shared" si="28"/>
        <v>2031.9325776216099</v>
      </c>
      <c r="K249" s="3">
        <f t="shared" si="24"/>
        <v>0</v>
      </c>
      <c r="L249" s="16">
        <f t="shared" si="25"/>
        <v>0</v>
      </c>
    </row>
    <row r="250" spans="1:12" x14ac:dyDescent="0.25">
      <c r="A250" s="31">
        <f t="shared" si="23"/>
        <v>243</v>
      </c>
      <c r="B250" s="58" t="s">
        <v>542</v>
      </c>
      <c r="C250" s="70">
        <v>75</v>
      </c>
      <c r="D250" s="23">
        <v>99518.430000000008</v>
      </c>
      <c r="E250" s="41">
        <v>29</v>
      </c>
      <c r="F250" s="15">
        <f t="shared" si="29"/>
        <v>3431.67</v>
      </c>
      <c r="G250" s="16"/>
      <c r="H250" s="15">
        <f t="shared" si="26"/>
        <v>18480.108513699262</v>
      </c>
      <c r="I250" s="15">
        <f t="shared" si="27"/>
        <v>5.3851648071345037</v>
      </c>
      <c r="J250" s="15">
        <f t="shared" si="28"/>
        <v>403.88736053508779</v>
      </c>
      <c r="K250" s="3">
        <f t="shared" si="24"/>
        <v>0</v>
      </c>
      <c r="L250" s="16">
        <f t="shared" si="25"/>
        <v>0</v>
      </c>
    </row>
    <row r="251" spans="1:12" x14ac:dyDescent="0.25">
      <c r="A251" s="31">
        <f t="shared" si="23"/>
        <v>244</v>
      </c>
      <c r="B251" s="58" t="s">
        <v>536</v>
      </c>
      <c r="C251" s="70">
        <v>75</v>
      </c>
      <c r="D251" s="23">
        <v>4010.78</v>
      </c>
      <c r="E251" s="41">
        <v>1</v>
      </c>
      <c r="F251" s="15">
        <f t="shared" si="29"/>
        <v>4010.78</v>
      </c>
      <c r="G251" s="16"/>
      <c r="H251" s="15">
        <f t="shared" si="26"/>
        <v>4010.78</v>
      </c>
      <c r="I251" s="15">
        <f t="shared" si="27"/>
        <v>1</v>
      </c>
      <c r="J251" s="15">
        <f t="shared" si="28"/>
        <v>75</v>
      </c>
      <c r="K251" s="3">
        <f t="shared" si="24"/>
        <v>0</v>
      </c>
      <c r="L251" s="16">
        <f t="shared" si="25"/>
        <v>0</v>
      </c>
    </row>
    <row r="252" spans="1:12" x14ac:dyDescent="0.25">
      <c r="A252" s="31">
        <f t="shared" si="23"/>
        <v>245</v>
      </c>
      <c r="B252" s="58" t="s">
        <v>543</v>
      </c>
      <c r="C252" s="70">
        <v>833</v>
      </c>
      <c r="D252" s="23">
        <v>27671.49</v>
      </c>
      <c r="E252" s="41">
        <v>1</v>
      </c>
      <c r="F252" s="15">
        <f t="shared" si="29"/>
        <v>27671.49</v>
      </c>
      <c r="G252" s="16"/>
      <c r="H252" s="15">
        <f t="shared" si="26"/>
        <v>27671.49</v>
      </c>
      <c r="I252" s="15">
        <f t="shared" si="27"/>
        <v>1</v>
      </c>
      <c r="J252" s="15">
        <f t="shared" si="28"/>
        <v>833</v>
      </c>
      <c r="K252" s="3">
        <f t="shared" si="24"/>
        <v>0</v>
      </c>
      <c r="L252" s="16">
        <f t="shared" si="25"/>
        <v>0</v>
      </c>
    </row>
    <row r="253" spans="1:12" x14ac:dyDescent="0.25">
      <c r="A253" s="31">
        <f t="shared" si="23"/>
        <v>246</v>
      </c>
      <c r="B253" s="58" t="s">
        <v>543</v>
      </c>
      <c r="C253" s="70">
        <v>833</v>
      </c>
      <c r="D253" s="23">
        <v>359729.37</v>
      </c>
      <c r="E253" s="41">
        <v>13</v>
      </c>
      <c r="F253" s="15">
        <f t="shared" si="29"/>
        <v>27671.489999999998</v>
      </c>
      <c r="G253" s="16"/>
      <c r="H253" s="15">
        <f t="shared" si="26"/>
        <v>99770.976063489012</v>
      </c>
      <c r="I253" s="15">
        <f t="shared" si="27"/>
        <v>3.6055512754639891</v>
      </c>
      <c r="J253" s="15">
        <f t="shared" si="28"/>
        <v>3003.424212461503</v>
      </c>
      <c r="K253" s="3">
        <f t="shared" si="24"/>
        <v>0</v>
      </c>
      <c r="L253" s="16">
        <f t="shared" si="25"/>
        <v>0</v>
      </c>
    </row>
    <row r="254" spans="1:12" x14ac:dyDescent="0.25">
      <c r="A254" s="31">
        <f t="shared" si="23"/>
        <v>247</v>
      </c>
      <c r="B254" s="58" t="s">
        <v>488</v>
      </c>
      <c r="C254" s="70">
        <v>15</v>
      </c>
      <c r="D254" s="23">
        <v>18469.800000000003</v>
      </c>
      <c r="E254" s="41">
        <v>12</v>
      </c>
      <c r="F254" s="15">
        <f t="shared" si="29"/>
        <v>1539.1500000000003</v>
      </c>
      <c r="G254" s="16"/>
      <c r="H254" s="15">
        <f t="shared" si="26"/>
        <v>5331.772000939276</v>
      </c>
      <c r="I254" s="15">
        <f t="shared" si="27"/>
        <v>3.4641016151377544</v>
      </c>
      <c r="J254" s="15">
        <f t="shared" si="28"/>
        <v>51.961524227066313</v>
      </c>
      <c r="K254" s="3">
        <f t="shared" si="24"/>
        <v>1</v>
      </c>
      <c r="L254" s="16">
        <f t="shared" si="25"/>
        <v>12</v>
      </c>
    </row>
    <row r="255" spans="1:12" x14ac:dyDescent="0.25">
      <c r="A255" s="31">
        <f t="shared" si="23"/>
        <v>248</v>
      </c>
      <c r="B255" s="58" t="s">
        <v>532</v>
      </c>
      <c r="C255" s="70">
        <v>500</v>
      </c>
      <c r="D255" s="23">
        <v>341557.88</v>
      </c>
      <c r="E255" s="41">
        <v>17</v>
      </c>
      <c r="F255" s="15">
        <f t="shared" si="29"/>
        <v>20091.64</v>
      </c>
      <c r="G255" s="16"/>
      <c r="H255" s="15">
        <f t="shared" si="26"/>
        <v>82839.953911884819</v>
      </c>
      <c r="I255" s="15">
        <f t="shared" si="27"/>
        <v>4.1231056256176606</v>
      </c>
      <c r="J255" s="15">
        <f t="shared" si="28"/>
        <v>2061.5528128088304</v>
      </c>
      <c r="K255" s="3">
        <f t="shared" si="24"/>
        <v>0</v>
      </c>
      <c r="L255" s="16">
        <f t="shared" si="25"/>
        <v>0</v>
      </c>
    </row>
    <row r="256" spans="1:12" x14ac:dyDescent="0.25">
      <c r="A256" s="31">
        <f t="shared" si="23"/>
        <v>249</v>
      </c>
      <c r="B256" s="58" t="s">
        <v>536</v>
      </c>
      <c r="C256" s="70">
        <v>75</v>
      </c>
      <c r="D256" s="23">
        <v>4010.78</v>
      </c>
      <c r="E256" s="41">
        <v>1</v>
      </c>
      <c r="F256" s="15">
        <f t="shared" si="29"/>
        <v>4010.78</v>
      </c>
      <c r="G256" s="16"/>
      <c r="H256" s="15">
        <f t="shared" si="26"/>
        <v>4010.78</v>
      </c>
      <c r="I256" s="15">
        <f t="shared" si="27"/>
        <v>1</v>
      </c>
      <c r="J256" s="15">
        <f t="shared" si="28"/>
        <v>75</v>
      </c>
      <c r="K256" s="3">
        <f t="shared" si="24"/>
        <v>0</v>
      </c>
      <c r="L256" s="16">
        <f t="shared" si="25"/>
        <v>0</v>
      </c>
    </row>
    <row r="257" spans="1:12" x14ac:dyDescent="0.25">
      <c r="A257" s="31">
        <f t="shared" si="23"/>
        <v>250</v>
      </c>
      <c r="B257" s="58" t="s">
        <v>541</v>
      </c>
      <c r="C257" s="70">
        <v>75</v>
      </c>
      <c r="D257" s="23">
        <v>1928.77</v>
      </c>
      <c r="E257" s="41">
        <v>1</v>
      </c>
      <c r="F257" s="15">
        <f t="shared" si="29"/>
        <v>1928.77</v>
      </c>
      <c r="G257" s="16"/>
      <c r="H257" s="15">
        <f t="shared" si="26"/>
        <v>1928.77</v>
      </c>
      <c r="I257" s="15">
        <f t="shared" si="27"/>
        <v>1</v>
      </c>
      <c r="J257" s="15">
        <f t="shared" si="28"/>
        <v>75</v>
      </c>
      <c r="K257" s="3">
        <f t="shared" si="24"/>
        <v>0</v>
      </c>
      <c r="L257" s="16">
        <f t="shared" si="25"/>
        <v>0</v>
      </c>
    </row>
    <row r="258" spans="1:12" x14ac:dyDescent="0.25">
      <c r="A258" s="31">
        <f t="shared" si="23"/>
        <v>251</v>
      </c>
      <c r="B258" s="58" t="s">
        <v>536</v>
      </c>
      <c r="C258" s="70">
        <v>75</v>
      </c>
      <c r="D258" s="23">
        <v>4010.78</v>
      </c>
      <c r="E258" s="41">
        <v>1</v>
      </c>
      <c r="F258" s="15">
        <f t="shared" si="29"/>
        <v>4010.78</v>
      </c>
      <c r="G258" s="16"/>
      <c r="H258" s="15">
        <f t="shared" si="26"/>
        <v>4010.78</v>
      </c>
      <c r="I258" s="15">
        <f t="shared" si="27"/>
        <v>1</v>
      </c>
      <c r="J258" s="15">
        <f t="shared" si="28"/>
        <v>75</v>
      </c>
      <c r="K258" s="3">
        <f t="shared" si="24"/>
        <v>0</v>
      </c>
      <c r="L258" s="16">
        <f t="shared" si="25"/>
        <v>0</v>
      </c>
    </row>
    <row r="259" spans="1:12" x14ac:dyDescent="0.25">
      <c r="A259" s="31">
        <f t="shared" ref="A259:A277" si="30">A258+1</f>
        <v>252</v>
      </c>
      <c r="B259" s="17" t="s">
        <v>13</v>
      </c>
      <c r="D259" s="60">
        <f>SUM(D8:D258)</f>
        <v>224337806.85000014</v>
      </c>
      <c r="E259" s="19">
        <f>SUM(E8:E258)</f>
        <v>94482</v>
      </c>
      <c r="L259" s="19">
        <f>SUM(L8:L258)</f>
        <v>89194</v>
      </c>
    </row>
    <row r="260" spans="1:12" x14ac:dyDescent="0.25">
      <c r="A260" s="31">
        <f t="shared" si="30"/>
        <v>253</v>
      </c>
    </row>
    <row r="261" spans="1:12" ht="13" x14ac:dyDescent="0.3">
      <c r="A261" s="31">
        <f t="shared" si="30"/>
        <v>254</v>
      </c>
      <c r="B261" s="9" t="s">
        <v>14</v>
      </c>
      <c r="H261" s="74" t="s">
        <v>15</v>
      </c>
      <c r="I261" s="74"/>
    </row>
    <row r="262" spans="1:12" x14ac:dyDescent="0.25">
      <c r="A262" s="31">
        <f t="shared" si="30"/>
        <v>255</v>
      </c>
    </row>
    <row r="263" spans="1:12" x14ac:dyDescent="0.25">
      <c r="A263" s="31">
        <f t="shared" si="30"/>
        <v>256</v>
      </c>
      <c r="B263" s="2" t="s">
        <v>16</v>
      </c>
      <c r="D263" s="20">
        <f>H263</f>
        <v>33.052636309307076</v>
      </c>
      <c r="H263" s="20">
        <f t="array" ref="H263:I265">LINEST(H8:H258,I8:J258,FALSE,TRUE)</f>
        <v>33.052636309307076</v>
      </c>
      <c r="I263" s="1">
        <v>1241.3494272103862</v>
      </c>
    </row>
    <row r="264" spans="1:12" x14ac:dyDescent="0.25">
      <c r="A264" s="31">
        <f t="shared" si="30"/>
        <v>257</v>
      </c>
      <c r="B264" s="2" t="s">
        <v>17</v>
      </c>
      <c r="D264" s="20">
        <f>I263</f>
        <v>1241.3494272103862</v>
      </c>
      <c r="H264" s="20">
        <v>1.2832981026248147</v>
      </c>
      <c r="I264" s="1">
        <v>98.35047560568573</v>
      </c>
    </row>
    <row r="265" spans="1:12" x14ac:dyDescent="0.25">
      <c r="A265" s="31">
        <f t="shared" si="30"/>
        <v>258</v>
      </c>
      <c r="B265" s="2" t="s">
        <v>18</v>
      </c>
      <c r="D265" s="1">
        <f>H265</f>
        <v>0.84826280684760891</v>
      </c>
      <c r="H265" s="20">
        <v>0.84826280684760891</v>
      </c>
      <c r="I265" s="1">
        <v>27038.116197233459</v>
      </c>
    </row>
    <row r="266" spans="1:12" x14ac:dyDescent="0.25">
      <c r="A266" s="31">
        <f t="shared" si="30"/>
        <v>259</v>
      </c>
      <c r="H266" s="20"/>
      <c r="I266" s="20"/>
    </row>
    <row r="267" spans="1:12" ht="13" x14ac:dyDescent="0.3">
      <c r="A267" s="31">
        <f t="shared" si="30"/>
        <v>260</v>
      </c>
      <c r="B267" s="21" t="s">
        <v>19</v>
      </c>
      <c r="C267" s="70"/>
    </row>
    <row r="268" spans="1:12" x14ac:dyDescent="0.25">
      <c r="A268" s="31">
        <f t="shared" si="30"/>
        <v>261</v>
      </c>
      <c r="C268" s="70"/>
      <c r="F268" s="31"/>
    </row>
    <row r="269" spans="1:12" x14ac:dyDescent="0.25">
      <c r="A269" s="31">
        <f t="shared" si="30"/>
        <v>262</v>
      </c>
      <c r="B269" s="2" t="s">
        <v>20</v>
      </c>
      <c r="C269" s="71" t="s">
        <v>92</v>
      </c>
      <c r="D269" s="16">
        <f>L259</f>
        <v>89194</v>
      </c>
      <c r="F269" s="31" t="s">
        <v>93</v>
      </c>
    </row>
    <row r="270" spans="1:12" x14ac:dyDescent="0.25">
      <c r="A270" s="31">
        <f t="shared" si="30"/>
        <v>263</v>
      </c>
      <c r="B270" s="2" t="s">
        <v>21</v>
      </c>
      <c r="C270" s="70"/>
      <c r="D270" s="23">
        <f>D264</f>
        <v>1241.3494272103862</v>
      </c>
      <c r="E270" s="24"/>
      <c r="F270" s="31" t="s">
        <v>94</v>
      </c>
    </row>
    <row r="271" spans="1:12" x14ac:dyDescent="0.25">
      <c r="A271" s="31">
        <f t="shared" si="30"/>
        <v>264</v>
      </c>
      <c r="B271" s="2" t="s">
        <v>22</v>
      </c>
      <c r="C271" s="70"/>
      <c r="D271" s="23">
        <f>MIN(F8:F258)</f>
        <v>466.46999999999997</v>
      </c>
    </row>
    <row r="272" spans="1:12" x14ac:dyDescent="0.25">
      <c r="A272" s="31">
        <f t="shared" si="30"/>
        <v>265</v>
      </c>
      <c r="B272" s="2" t="s">
        <v>23</v>
      </c>
      <c r="C272" s="70"/>
      <c r="D272" s="42" t="s">
        <v>24</v>
      </c>
    </row>
    <row r="273" spans="1:8" x14ac:dyDescent="0.25">
      <c r="A273" s="31">
        <f t="shared" si="30"/>
        <v>266</v>
      </c>
      <c r="B273" s="2" t="s">
        <v>25</v>
      </c>
      <c r="C273" s="70"/>
      <c r="D273" s="25">
        <f>IF(D272="Z",D269*D270,D269*D271)</f>
        <v>110720920.81060319</v>
      </c>
    </row>
    <row r="274" spans="1:8" x14ac:dyDescent="0.25">
      <c r="A274" s="31">
        <f t="shared" si="30"/>
        <v>267</v>
      </c>
      <c r="B274" s="2" t="s">
        <v>26</v>
      </c>
      <c r="C274" s="70"/>
      <c r="D274" s="25">
        <f>D259</f>
        <v>224337806.85000014</v>
      </c>
    </row>
    <row r="275" spans="1:8" x14ac:dyDescent="0.25">
      <c r="A275" s="31">
        <f t="shared" si="30"/>
        <v>268</v>
      </c>
      <c r="B275" s="2" t="s">
        <v>27</v>
      </c>
      <c r="C275" s="70"/>
      <c r="D275" s="26">
        <f>D273/D274</f>
        <v>0.49354552567519278</v>
      </c>
      <c r="F275" s="49"/>
      <c r="G275" s="49"/>
      <c r="H275" s="49"/>
    </row>
    <row r="276" spans="1:8" x14ac:dyDescent="0.25">
      <c r="A276" s="31">
        <f t="shared" si="30"/>
        <v>269</v>
      </c>
      <c r="B276" s="2" t="s">
        <v>28</v>
      </c>
      <c r="C276" s="70"/>
      <c r="D276" s="27">
        <f>D275</f>
        <v>0.49354552567519278</v>
      </c>
      <c r="F276" s="46"/>
      <c r="H276" s="46"/>
    </row>
    <row r="277" spans="1:8" x14ac:dyDescent="0.25">
      <c r="A277" s="31">
        <f t="shared" si="30"/>
        <v>270</v>
      </c>
      <c r="B277" s="2" t="s">
        <v>29</v>
      </c>
      <c r="C277" s="70"/>
      <c r="D277" s="28">
        <f>1-D276</f>
        <v>0.50645447432480717</v>
      </c>
      <c r="F277" s="47"/>
      <c r="H277" s="46"/>
    </row>
  </sheetData>
  <mergeCells count="2">
    <mergeCell ref="H261:I261"/>
    <mergeCell ref="K5:L5"/>
  </mergeCells>
  <pageMargins left="0.7" right="0.7" top="0.75" bottom="0.75" header="0.3" footer="0.3"/>
  <pageSetup scale="64" fitToHeight="0" orientation="portrait" r:id="rId1"/>
  <headerFooter>
    <oddHeader>&amp;R&amp;"Times New Roman,Bold"Exhibit JW-2
Page &amp;P of &amp;N</oddHeader>
  </headerFooter>
  <rowBreaks count="2" manualBreakCount="2">
    <brk id="173" max="11" man="1"/>
    <brk id="252" max="16383" man="1"/>
  </rowBreaks>
  <ignoredErrors>
    <ignoredError sqref="D26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A5C55-EC56-4351-BA1F-B13FBC29B939}">
  <sheetPr>
    <pageSetUpPr fitToPage="1"/>
  </sheetPr>
  <dimension ref="A1:L347"/>
  <sheetViews>
    <sheetView view="pageBreakPreview" topLeftCell="A340" zoomScaleNormal="100" zoomScaleSheetLayoutView="100" workbookViewId="0">
      <selection activeCell="G3" sqref="G3"/>
    </sheetView>
  </sheetViews>
  <sheetFormatPr defaultColWidth="8.81640625" defaultRowHeight="12.5" x14ac:dyDescent="0.25"/>
  <cols>
    <col min="1" max="1" width="8.81640625" style="2"/>
    <col min="2" max="2" width="32.81640625" style="2" customWidth="1"/>
    <col min="3" max="3" width="6.7265625" style="3" bestFit="1" customWidth="1"/>
    <col min="4" max="4" width="16" style="2" bestFit="1" customWidth="1"/>
    <col min="5" max="5" width="9.7265625" style="2" bestFit="1" customWidth="1"/>
    <col min="6" max="6" width="10.81640625" style="2" bestFit="1" customWidth="1"/>
    <col min="7" max="7" width="4.1796875" style="2" customWidth="1"/>
    <col min="8" max="8" width="11.26953125" style="2" bestFit="1" customWidth="1"/>
    <col min="9" max="9" width="14.54296875" style="2" customWidth="1"/>
    <col min="10" max="10" width="11.54296875" style="2" customWidth="1"/>
    <col min="11" max="11" width="12.81640625" style="2" customWidth="1"/>
    <col min="12" max="16384" width="8.81640625" style="2"/>
  </cols>
  <sheetData>
    <row r="1" spans="1:12" ht="13" x14ac:dyDescent="0.3">
      <c r="A1" s="4" t="str">
        <f>'OH Primary'!A1</f>
        <v>Kentucky Power Company</v>
      </c>
    </row>
    <row r="2" spans="1:12" ht="13" x14ac:dyDescent="0.3">
      <c r="A2" s="4" t="str">
        <f>'OH Primary'!A2</f>
        <v>Zero Intercept &amp; Minimum System Analyses</v>
      </c>
    </row>
    <row r="4" spans="1:12" ht="13" x14ac:dyDescent="0.3">
      <c r="A4" s="4" t="s">
        <v>105</v>
      </c>
      <c r="B4" s="5"/>
    </row>
    <row r="5" spans="1:12" ht="13" x14ac:dyDescent="0.3">
      <c r="F5" s="6" t="s">
        <v>2</v>
      </c>
      <c r="I5" s="6" t="s">
        <v>3</v>
      </c>
      <c r="K5" s="75"/>
      <c r="L5" s="75"/>
    </row>
    <row r="6" spans="1:12" ht="13" x14ac:dyDescent="0.3">
      <c r="C6" s="38"/>
      <c r="D6" s="6"/>
      <c r="E6" s="8"/>
      <c r="F6" s="6" t="s">
        <v>4</v>
      </c>
      <c r="H6" s="6"/>
      <c r="I6" s="6"/>
      <c r="J6" s="6"/>
      <c r="K6" s="3"/>
    </row>
    <row r="7" spans="1:12" ht="13" x14ac:dyDescent="0.3">
      <c r="A7" s="9" t="s">
        <v>107</v>
      </c>
      <c r="B7" s="9" t="s">
        <v>5</v>
      </c>
      <c r="C7" s="39" t="s">
        <v>6</v>
      </c>
      <c r="D7" s="11" t="s">
        <v>7</v>
      </c>
      <c r="E7" s="12" t="s">
        <v>8</v>
      </c>
      <c r="F7" s="11" t="s">
        <v>9</v>
      </c>
      <c r="H7" s="13" t="s">
        <v>10</v>
      </c>
      <c r="I7" s="13" t="s">
        <v>11</v>
      </c>
      <c r="J7" s="13" t="s">
        <v>12</v>
      </c>
      <c r="K7" s="52"/>
      <c r="L7" s="53"/>
    </row>
    <row r="8" spans="1:12" x14ac:dyDescent="0.25">
      <c r="A8" s="31">
        <v>1</v>
      </c>
      <c r="B8" s="58" t="s">
        <v>108</v>
      </c>
      <c r="C8" s="59">
        <v>10</v>
      </c>
      <c r="D8" s="23">
        <v>477.27</v>
      </c>
      <c r="E8" s="41">
        <v>1</v>
      </c>
      <c r="F8" s="15">
        <f t="shared" ref="F8:F328" si="0">D8/E8</f>
        <v>477.27</v>
      </c>
      <c r="G8" s="16"/>
      <c r="H8" s="15">
        <f t="shared" ref="H8:H123" si="1">F8*E8^0.5</f>
        <v>477.27</v>
      </c>
      <c r="I8" s="15">
        <f t="shared" ref="I8:I123" si="2">E8^0.5</f>
        <v>1</v>
      </c>
      <c r="J8" s="15">
        <f t="shared" ref="J8:J123" si="3">C8*E8^0.5</f>
        <v>10</v>
      </c>
      <c r="K8" s="3"/>
      <c r="L8" s="16"/>
    </row>
    <row r="9" spans="1:12" x14ac:dyDescent="0.25">
      <c r="A9" s="31">
        <f>A8+1</f>
        <v>2</v>
      </c>
      <c r="B9" s="58" t="s">
        <v>395</v>
      </c>
      <c r="C9" s="59">
        <v>14</v>
      </c>
      <c r="D9" s="23">
        <v>30729.199999999997</v>
      </c>
      <c r="E9" s="41">
        <v>34</v>
      </c>
      <c r="F9" s="15">
        <f t="shared" ref="F9:F17" si="4">D9/E9</f>
        <v>903.8</v>
      </c>
      <c r="G9" s="16"/>
      <c r="H9" s="15">
        <f t="shared" ref="H9:H17" si="5">F9*E9^0.5</f>
        <v>5270.0143225611828</v>
      </c>
      <c r="I9" s="15">
        <f t="shared" ref="I9:I17" si="6">E9^0.5</f>
        <v>5.8309518948453007</v>
      </c>
      <c r="J9" s="15">
        <f t="shared" ref="J9:J17" si="7">C9*E9^0.5</f>
        <v>81.633326527834214</v>
      </c>
      <c r="K9" s="3"/>
      <c r="L9" s="16"/>
    </row>
    <row r="10" spans="1:12" x14ac:dyDescent="0.25">
      <c r="A10" s="31">
        <f t="shared" ref="A10:A73" si="8">A9+1</f>
        <v>3</v>
      </c>
      <c r="B10" s="58" t="s">
        <v>109</v>
      </c>
      <c r="C10" s="59">
        <v>15</v>
      </c>
      <c r="D10" s="23">
        <v>477.27</v>
      </c>
      <c r="E10" s="41">
        <v>1</v>
      </c>
      <c r="F10" s="15">
        <f t="shared" si="4"/>
        <v>477.27</v>
      </c>
      <c r="G10" s="16"/>
      <c r="H10" s="15">
        <f t="shared" si="5"/>
        <v>477.27</v>
      </c>
      <c r="I10" s="15">
        <f t="shared" si="6"/>
        <v>1</v>
      </c>
      <c r="J10" s="15">
        <f t="shared" si="7"/>
        <v>15</v>
      </c>
      <c r="K10" s="3"/>
      <c r="L10" s="16"/>
    </row>
    <row r="11" spans="1:12" x14ac:dyDescent="0.25">
      <c r="A11" s="31">
        <f t="shared" si="8"/>
        <v>4</v>
      </c>
      <c r="B11" s="58" t="s">
        <v>110</v>
      </c>
      <c r="C11" s="59">
        <v>16</v>
      </c>
      <c r="D11" s="23">
        <v>902.32</v>
      </c>
      <c r="E11" s="41">
        <v>1</v>
      </c>
      <c r="F11" s="15">
        <f t="shared" si="4"/>
        <v>902.32</v>
      </c>
      <c r="G11" s="16"/>
      <c r="H11" s="15">
        <f t="shared" si="5"/>
        <v>902.32</v>
      </c>
      <c r="I11" s="15">
        <f t="shared" si="6"/>
        <v>1</v>
      </c>
      <c r="J11" s="15">
        <f t="shared" si="7"/>
        <v>16</v>
      </c>
      <c r="K11" s="3"/>
      <c r="L11" s="16"/>
    </row>
    <row r="12" spans="1:12" x14ac:dyDescent="0.25">
      <c r="A12" s="31">
        <f t="shared" si="8"/>
        <v>5</v>
      </c>
      <c r="B12" s="58" t="s">
        <v>396</v>
      </c>
      <c r="C12" s="59">
        <v>17</v>
      </c>
      <c r="D12" s="23">
        <v>121813.20000000001</v>
      </c>
      <c r="E12" s="41">
        <v>135</v>
      </c>
      <c r="F12" s="15">
        <f t="shared" si="4"/>
        <v>902.32</v>
      </c>
      <c r="G12" s="16"/>
      <c r="H12" s="15">
        <f t="shared" si="5"/>
        <v>10484.01099884963</v>
      </c>
      <c r="I12" s="15">
        <f t="shared" si="6"/>
        <v>11.61895003862225</v>
      </c>
      <c r="J12" s="15">
        <f t="shared" si="7"/>
        <v>197.52215065657825</v>
      </c>
      <c r="K12" s="3"/>
      <c r="L12" s="16"/>
    </row>
    <row r="13" spans="1:12" x14ac:dyDescent="0.25">
      <c r="A13" s="31">
        <f t="shared" si="8"/>
        <v>6</v>
      </c>
      <c r="B13" s="58" t="s">
        <v>397</v>
      </c>
      <c r="C13" s="59">
        <v>17</v>
      </c>
      <c r="D13" s="23">
        <v>389885.44</v>
      </c>
      <c r="E13" s="41">
        <v>448</v>
      </c>
      <c r="F13" s="15">
        <f t="shared" si="4"/>
        <v>870.28</v>
      </c>
      <c r="G13" s="16"/>
      <c r="H13" s="15">
        <f t="shared" si="5"/>
        <v>18420.355607946334</v>
      </c>
      <c r="I13" s="15">
        <f t="shared" si="6"/>
        <v>21.166010488516726</v>
      </c>
      <c r="J13" s="15">
        <f t="shared" si="7"/>
        <v>359.82217830478436</v>
      </c>
      <c r="K13" s="3"/>
      <c r="L13" s="16"/>
    </row>
    <row r="14" spans="1:12" x14ac:dyDescent="0.25">
      <c r="A14" s="31">
        <f t="shared" si="8"/>
        <v>7</v>
      </c>
      <c r="B14" s="58" t="s">
        <v>111</v>
      </c>
      <c r="C14" s="59">
        <v>17</v>
      </c>
      <c r="D14" s="23">
        <v>18046.400000000001</v>
      </c>
      <c r="E14" s="41">
        <v>20</v>
      </c>
      <c r="F14" s="15">
        <f t="shared" si="4"/>
        <v>902.32</v>
      </c>
      <c r="G14" s="16"/>
      <c r="H14" s="15">
        <f t="shared" si="5"/>
        <v>4035.2977149152207</v>
      </c>
      <c r="I14" s="15">
        <f t="shared" si="6"/>
        <v>4.4721359549995796</v>
      </c>
      <c r="J14" s="15">
        <f t="shared" si="7"/>
        <v>76.026311234992846</v>
      </c>
      <c r="K14" s="3"/>
      <c r="L14" s="16"/>
    </row>
    <row r="15" spans="1:12" x14ac:dyDescent="0.25">
      <c r="A15" s="31">
        <f t="shared" si="8"/>
        <v>8</v>
      </c>
      <c r="B15" s="58" t="s">
        <v>112</v>
      </c>
      <c r="C15" s="59">
        <v>17</v>
      </c>
      <c r="D15" s="23">
        <v>477.27</v>
      </c>
      <c r="E15" s="41">
        <v>1</v>
      </c>
      <c r="F15" s="15">
        <f t="shared" si="4"/>
        <v>477.27</v>
      </c>
      <c r="G15" s="16"/>
      <c r="H15" s="15">
        <f t="shared" si="5"/>
        <v>477.27</v>
      </c>
      <c r="I15" s="15">
        <f t="shared" si="6"/>
        <v>1</v>
      </c>
      <c r="J15" s="15">
        <f t="shared" si="7"/>
        <v>17</v>
      </c>
      <c r="K15" s="3"/>
      <c r="L15" s="16"/>
    </row>
    <row r="16" spans="1:12" x14ac:dyDescent="0.25">
      <c r="A16" s="31">
        <f t="shared" si="8"/>
        <v>9</v>
      </c>
      <c r="B16" s="58" t="s">
        <v>398</v>
      </c>
      <c r="C16" s="59">
        <v>17</v>
      </c>
      <c r="D16" s="23">
        <v>25264.960000000003</v>
      </c>
      <c r="E16" s="41">
        <v>28</v>
      </c>
      <c r="F16" s="15">
        <f t="shared" si="4"/>
        <v>902.32</v>
      </c>
      <c r="G16" s="16"/>
      <c r="H16" s="15">
        <f t="shared" si="5"/>
        <v>4774.6286459996036</v>
      </c>
      <c r="I16" s="15">
        <f t="shared" si="6"/>
        <v>5.2915026221291814</v>
      </c>
      <c r="J16" s="15">
        <f t="shared" si="7"/>
        <v>89.95554457619609</v>
      </c>
      <c r="K16" s="3"/>
      <c r="L16" s="16"/>
    </row>
    <row r="17" spans="1:12" x14ac:dyDescent="0.25">
      <c r="A17" s="31">
        <f t="shared" si="8"/>
        <v>10</v>
      </c>
      <c r="B17" s="58" t="s">
        <v>399</v>
      </c>
      <c r="C17" s="59">
        <v>20</v>
      </c>
      <c r="D17" s="23">
        <v>902.32</v>
      </c>
      <c r="E17" s="41">
        <v>1</v>
      </c>
      <c r="F17" s="15">
        <f t="shared" si="4"/>
        <v>902.32</v>
      </c>
      <c r="G17" s="16"/>
      <c r="H17" s="15">
        <f t="shared" si="5"/>
        <v>902.32</v>
      </c>
      <c r="I17" s="15">
        <f t="shared" si="6"/>
        <v>1</v>
      </c>
      <c r="J17" s="15">
        <f t="shared" si="7"/>
        <v>20</v>
      </c>
      <c r="K17" s="3"/>
      <c r="L17" s="16"/>
    </row>
    <row r="18" spans="1:12" x14ac:dyDescent="0.25">
      <c r="A18" s="31">
        <f t="shared" si="8"/>
        <v>11</v>
      </c>
      <c r="B18" s="58" t="s">
        <v>113</v>
      </c>
      <c r="C18" s="59">
        <v>20</v>
      </c>
      <c r="D18" s="23">
        <v>2863.62</v>
      </c>
      <c r="E18" s="41">
        <v>6</v>
      </c>
      <c r="F18" s="15">
        <f t="shared" si="0"/>
        <v>477.27</v>
      </c>
      <c r="G18" s="16"/>
      <c r="H18" s="15">
        <f t="shared" si="1"/>
        <v>1169.0679695381273</v>
      </c>
      <c r="I18" s="15">
        <f t="shared" si="2"/>
        <v>2.4494897427831779</v>
      </c>
      <c r="J18" s="15">
        <f t="shared" si="3"/>
        <v>48.989794855663561</v>
      </c>
      <c r="K18" s="3"/>
      <c r="L18" s="16"/>
    </row>
    <row r="19" spans="1:12" x14ac:dyDescent="0.25">
      <c r="A19" s="31">
        <f t="shared" si="8"/>
        <v>12</v>
      </c>
      <c r="B19" s="58" t="s">
        <v>114</v>
      </c>
      <c r="C19" s="59">
        <v>20</v>
      </c>
      <c r="D19" s="23">
        <v>477.27</v>
      </c>
      <c r="E19" s="41">
        <v>1</v>
      </c>
      <c r="F19" s="15">
        <f t="shared" si="0"/>
        <v>477.27</v>
      </c>
      <c r="G19" s="16"/>
      <c r="H19" s="15">
        <f t="shared" si="1"/>
        <v>477.27</v>
      </c>
      <c r="I19" s="15">
        <f t="shared" si="2"/>
        <v>1</v>
      </c>
      <c r="J19" s="15">
        <f t="shared" si="3"/>
        <v>20</v>
      </c>
      <c r="K19" s="3"/>
      <c r="L19" s="16"/>
    </row>
    <row r="20" spans="1:12" x14ac:dyDescent="0.25">
      <c r="A20" s="31">
        <f t="shared" si="8"/>
        <v>13</v>
      </c>
      <c r="B20" s="58" t="s">
        <v>115</v>
      </c>
      <c r="C20" s="59">
        <v>20</v>
      </c>
      <c r="D20" s="23">
        <v>954.54</v>
      </c>
      <c r="E20" s="41">
        <v>2</v>
      </c>
      <c r="F20" s="15">
        <f t="shared" si="0"/>
        <v>477.27</v>
      </c>
      <c r="G20" s="16"/>
      <c r="H20" s="15">
        <f t="shared" si="1"/>
        <v>674.96170691380712</v>
      </c>
      <c r="I20" s="15">
        <f t="shared" si="2"/>
        <v>1.4142135623730951</v>
      </c>
      <c r="J20" s="15">
        <f t="shared" si="3"/>
        <v>28.284271247461902</v>
      </c>
      <c r="K20" s="3"/>
      <c r="L20" s="16"/>
    </row>
    <row r="21" spans="1:12" x14ac:dyDescent="0.25">
      <c r="A21" s="31">
        <f t="shared" si="8"/>
        <v>14</v>
      </c>
      <c r="B21" s="58" t="s">
        <v>116</v>
      </c>
      <c r="C21" s="59">
        <v>20</v>
      </c>
      <c r="D21" s="23">
        <v>2386.35</v>
      </c>
      <c r="E21" s="41">
        <v>5</v>
      </c>
      <c r="F21" s="15">
        <f t="shared" si="0"/>
        <v>477.27</v>
      </c>
      <c r="G21" s="16"/>
      <c r="H21" s="15">
        <f t="shared" si="1"/>
        <v>1067.2081636213247</v>
      </c>
      <c r="I21" s="15">
        <f t="shared" si="2"/>
        <v>2.2360679774997898</v>
      </c>
      <c r="J21" s="15">
        <f t="shared" si="3"/>
        <v>44.721359549995796</v>
      </c>
      <c r="K21" s="3"/>
      <c r="L21" s="16"/>
    </row>
    <row r="22" spans="1:12" x14ac:dyDescent="0.25">
      <c r="A22" s="31">
        <f t="shared" si="8"/>
        <v>15</v>
      </c>
      <c r="B22" s="58" t="s">
        <v>118</v>
      </c>
      <c r="C22" s="59">
        <v>20</v>
      </c>
      <c r="D22" s="23">
        <v>6204.51</v>
      </c>
      <c r="E22" s="41">
        <v>13</v>
      </c>
      <c r="F22" s="15">
        <f t="shared" ref="F22:F67" si="9">D22/E22</f>
        <v>477.27000000000004</v>
      </c>
      <c r="G22" s="16"/>
      <c r="H22" s="15">
        <f t="shared" ref="H22:H67" si="10">F22*E22^0.5</f>
        <v>1720.8214572406982</v>
      </c>
      <c r="I22" s="15">
        <f t="shared" ref="I22:I67" si="11">E22^0.5</f>
        <v>3.6055512754639891</v>
      </c>
      <c r="J22" s="15">
        <f t="shared" ref="J22:J67" si="12">C22*E22^0.5</f>
        <v>72.111025509279784</v>
      </c>
      <c r="K22" s="3"/>
      <c r="L22" s="16"/>
    </row>
    <row r="23" spans="1:12" x14ac:dyDescent="0.25">
      <c r="A23" s="31">
        <f t="shared" si="8"/>
        <v>16</v>
      </c>
      <c r="B23" s="58" t="s">
        <v>120</v>
      </c>
      <c r="C23" s="59">
        <v>20</v>
      </c>
      <c r="D23" s="23">
        <v>4772.7</v>
      </c>
      <c r="E23" s="41">
        <v>10</v>
      </c>
      <c r="F23" s="15">
        <f t="shared" si="9"/>
        <v>477.27</v>
      </c>
      <c r="G23" s="16"/>
      <c r="H23" s="15">
        <f t="shared" si="10"/>
        <v>1509.2602588685625</v>
      </c>
      <c r="I23" s="15">
        <f t="shared" si="11"/>
        <v>3.1622776601683795</v>
      </c>
      <c r="J23" s="15">
        <f t="shared" si="12"/>
        <v>63.245553203367592</v>
      </c>
      <c r="K23" s="3"/>
      <c r="L23" s="16"/>
    </row>
    <row r="24" spans="1:12" x14ac:dyDescent="0.25">
      <c r="A24" s="31">
        <f t="shared" si="8"/>
        <v>17</v>
      </c>
      <c r="B24" s="58" t="s">
        <v>121</v>
      </c>
      <c r="C24" s="59">
        <v>20</v>
      </c>
      <c r="D24" s="23">
        <v>17181.72</v>
      </c>
      <c r="E24" s="41">
        <v>36</v>
      </c>
      <c r="F24" s="15">
        <f t="shared" si="9"/>
        <v>477.27000000000004</v>
      </c>
      <c r="G24" s="16"/>
      <c r="H24" s="15">
        <f t="shared" si="10"/>
        <v>2863.6200000000003</v>
      </c>
      <c r="I24" s="15">
        <f t="shared" si="11"/>
        <v>6</v>
      </c>
      <c r="J24" s="15">
        <f t="shared" si="12"/>
        <v>120</v>
      </c>
      <c r="K24" s="3"/>
      <c r="L24" s="16"/>
    </row>
    <row r="25" spans="1:12" x14ac:dyDescent="0.25">
      <c r="A25" s="31">
        <f t="shared" si="8"/>
        <v>18</v>
      </c>
      <c r="B25" s="58" t="s">
        <v>123</v>
      </c>
      <c r="C25" s="59">
        <v>20</v>
      </c>
      <c r="D25" s="23">
        <v>954.54</v>
      </c>
      <c r="E25" s="41">
        <v>2</v>
      </c>
      <c r="F25" s="15">
        <f t="shared" si="9"/>
        <v>477.27</v>
      </c>
      <c r="G25" s="16"/>
      <c r="H25" s="15">
        <f t="shared" si="10"/>
        <v>674.96170691380712</v>
      </c>
      <c r="I25" s="15">
        <f t="shared" si="11"/>
        <v>1.4142135623730951</v>
      </c>
      <c r="J25" s="15">
        <f t="shared" si="12"/>
        <v>28.284271247461902</v>
      </c>
      <c r="K25" s="3"/>
      <c r="L25" s="16"/>
    </row>
    <row r="26" spans="1:12" x14ac:dyDescent="0.25">
      <c r="A26" s="31">
        <f t="shared" si="8"/>
        <v>19</v>
      </c>
      <c r="B26" s="58" t="s">
        <v>124</v>
      </c>
      <c r="C26" s="59">
        <v>20</v>
      </c>
      <c r="D26" s="23">
        <v>477.27</v>
      </c>
      <c r="E26" s="41">
        <v>1</v>
      </c>
      <c r="F26" s="15">
        <f t="shared" si="9"/>
        <v>477.27</v>
      </c>
      <c r="G26" s="16"/>
      <c r="H26" s="15">
        <f t="shared" si="10"/>
        <v>477.27</v>
      </c>
      <c r="I26" s="15">
        <f t="shared" si="11"/>
        <v>1</v>
      </c>
      <c r="J26" s="15">
        <f t="shared" si="12"/>
        <v>20</v>
      </c>
      <c r="K26" s="3"/>
      <c r="L26" s="16"/>
    </row>
    <row r="27" spans="1:12" x14ac:dyDescent="0.25">
      <c r="A27" s="31">
        <f t="shared" si="8"/>
        <v>20</v>
      </c>
      <c r="B27" s="58" t="s">
        <v>400</v>
      </c>
      <c r="C27" s="59">
        <v>20</v>
      </c>
      <c r="D27" s="23">
        <v>25586.41</v>
      </c>
      <c r="E27" s="41">
        <v>29</v>
      </c>
      <c r="F27" s="15">
        <f t="shared" si="9"/>
        <v>882.29</v>
      </c>
      <c r="G27" s="16"/>
      <c r="H27" s="15">
        <f t="shared" si="10"/>
        <v>4751.2770576867015</v>
      </c>
      <c r="I27" s="15">
        <f t="shared" si="11"/>
        <v>5.3851648071345037</v>
      </c>
      <c r="J27" s="15">
        <f t="shared" si="12"/>
        <v>107.70329614269008</v>
      </c>
      <c r="K27" s="3"/>
      <c r="L27" s="16"/>
    </row>
    <row r="28" spans="1:12" x14ac:dyDescent="0.25">
      <c r="A28" s="31">
        <f t="shared" si="8"/>
        <v>21</v>
      </c>
      <c r="B28" s="58" t="s">
        <v>401</v>
      </c>
      <c r="C28" s="59">
        <v>20</v>
      </c>
      <c r="D28" s="23">
        <v>1804.64</v>
      </c>
      <c r="E28" s="41">
        <v>2</v>
      </c>
      <c r="F28" s="15">
        <f t="shared" si="9"/>
        <v>902.32</v>
      </c>
      <c r="G28" s="16"/>
      <c r="H28" s="15">
        <f t="shared" si="10"/>
        <v>1276.0731816004914</v>
      </c>
      <c r="I28" s="15">
        <f t="shared" si="11"/>
        <v>1.4142135623730951</v>
      </c>
      <c r="J28" s="15">
        <f t="shared" si="12"/>
        <v>28.284271247461902</v>
      </c>
      <c r="K28" s="3"/>
      <c r="L28" s="16"/>
    </row>
    <row r="29" spans="1:12" x14ac:dyDescent="0.25">
      <c r="A29" s="31">
        <f t="shared" si="8"/>
        <v>22</v>
      </c>
      <c r="B29" s="58" t="s">
        <v>125</v>
      </c>
      <c r="C29" s="59">
        <v>20</v>
      </c>
      <c r="D29" s="23">
        <v>1431.81</v>
      </c>
      <c r="E29" s="41">
        <v>3</v>
      </c>
      <c r="F29" s="15">
        <f t="shared" si="9"/>
        <v>477.27</v>
      </c>
      <c r="G29" s="16"/>
      <c r="H29" s="15">
        <f t="shared" si="10"/>
        <v>826.65588892839799</v>
      </c>
      <c r="I29" s="15">
        <f t="shared" si="11"/>
        <v>1.7320508075688772</v>
      </c>
      <c r="J29" s="15">
        <f t="shared" si="12"/>
        <v>34.641016151377542</v>
      </c>
      <c r="K29" s="3"/>
      <c r="L29" s="16"/>
    </row>
    <row r="30" spans="1:12" x14ac:dyDescent="0.25">
      <c r="A30" s="31">
        <f t="shared" si="8"/>
        <v>23</v>
      </c>
      <c r="B30" s="58" t="s">
        <v>117</v>
      </c>
      <c r="C30" s="59">
        <v>20</v>
      </c>
      <c r="D30" s="23">
        <v>477.27</v>
      </c>
      <c r="E30" s="41">
        <v>1</v>
      </c>
      <c r="F30" s="15">
        <f t="shared" si="9"/>
        <v>477.27</v>
      </c>
      <c r="G30" s="16"/>
      <c r="H30" s="15">
        <f t="shared" si="10"/>
        <v>477.27</v>
      </c>
      <c r="I30" s="15">
        <f t="shared" si="11"/>
        <v>1</v>
      </c>
      <c r="J30" s="15">
        <f t="shared" si="12"/>
        <v>20</v>
      </c>
      <c r="K30" s="3"/>
      <c r="L30" s="16"/>
    </row>
    <row r="31" spans="1:12" x14ac:dyDescent="0.25">
      <c r="A31" s="31">
        <f t="shared" si="8"/>
        <v>24</v>
      </c>
      <c r="B31" s="58" t="s">
        <v>119</v>
      </c>
      <c r="C31" s="59">
        <v>20</v>
      </c>
      <c r="D31" s="23">
        <v>477.27</v>
      </c>
      <c r="E31" s="41">
        <v>1</v>
      </c>
      <c r="F31" s="15">
        <f t="shared" si="9"/>
        <v>477.27</v>
      </c>
      <c r="G31" s="16"/>
      <c r="H31" s="15">
        <f t="shared" si="10"/>
        <v>477.27</v>
      </c>
      <c r="I31" s="15">
        <f t="shared" si="11"/>
        <v>1</v>
      </c>
      <c r="J31" s="15">
        <f t="shared" si="12"/>
        <v>20</v>
      </c>
      <c r="K31" s="3"/>
      <c r="L31" s="16"/>
    </row>
    <row r="32" spans="1:12" x14ac:dyDescent="0.25">
      <c r="A32" s="31">
        <f t="shared" si="8"/>
        <v>25</v>
      </c>
      <c r="B32" s="58" t="s">
        <v>122</v>
      </c>
      <c r="C32" s="59">
        <v>20</v>
      </c>
      <c r="D32" s="23">
        <v>477.27</v>
      </c>
      <c r="E32" s="41">
        <v>1</v>
      </c>
      <c r="F32" s="15">
        <f t="shared" si="9"/>
        <v>477.27</v>
      </c>
      <c r="G32" s="16"/>
      <c r="H32" s="15">
        <f t="shared" si="10"/>
        <v>477.27</v>
      </c>
      <c r="I32" s="15">
        <f t="shared" si="11"/>
        <v>1</v>
      </c>
      <c r="J32" s="15">
        <f t="shared" si="12"/>
        <v>20</v>
      </c>
      <c r="K32" s="3"/>
      <c r="L32" s="16"/>
    </row>
    <row r="33" spans="1:12" x14ac:dyDescent="0.25">
      <c r="A33" s="31">
        <f t="shared" si="8"/>
        <v>26</v>
      </c>
      <c r="B33" s="58" t="s">
        <v>126</v>
      </c>
      <c r="C33" s="59">
        <v>20</v>
      </c>
      <c r="D33" s="23">
        <v>1431.81</v>
      </c>
      <c r="E33" s="41">
        <v>3</v>
      </c>
      <c r="F33" s="15">
        <f t="shared" si="9"/>
        <v>477.27</v>
      </c>
      <c r="G33" s="16"/>
      <c r="H33" s="15">
        <f t="shared" si="10"/>
        <v>826.65588892839799</v>
      </c>
      <c r="I33" s="15">
        <f t="shared" si="11"/>
        <v>1.7320508075688772</v>
      </c>
      <c r="J33" s="15">
        <f t="shared" si="12"/>
        <v>34.641016151377542</v>
      </c>
      <c r="K33" s="3"/>
      <c r="L33" s="16"/>
    </row>
    <row r="34" spans="1:12" x14ac:dyDescent="0.25">
      <c r="A34" s="31">
        <f t="shared" si="8"/>
        <v>27</v>
      </c>
      <c r="B34" s="58" t="s">
        <v>127</v>
      </c>
      <c r="C34" s="59">
        <v>24</v>
      </c>
      <c r="D34" s="23">
        <v>10121.540000000001</v>
      </c>
      <c r="E34" s="41">
        <v>26</v>
      </c>
      <c r="F34" s="15">
        <f t="shared" si="9"/>
        <v>389.29</v>
      </c>
      <c r="G34" s="16"/>
      <c r="H34" s="15">
        <f t="shared" si="10"/>
        <v>1984.9973064465353</v>
      </c>
      <c r="I34" s="15">
        <f t="shared" si="11"/>
        <v>5.0990195135927845</v>
      </c>
      <c r="J34" s="15">
        <f t="shared" si="12"/>
        <v>122.37646832622683</v>
      </c>
      <c r="K34" s="3"/>
      <c r="L34" s="16"/>
    </row>
    <row r="35" spans="1:12" x14ac:dyDescent="0.25">
      <c r="A35" s="31">
        <f t="shared" si="8"/>
        <v>28</v>
      </c>
      <c r="B35" s="58" t="s">
        <v>402</v>
      </c>
      <c r="C35" s="59">
        <v>24</v>
      </c>
      <c r="D35" s="23">
        <v>2793.18</v>
      </c>
      <c r="E35" s="41">
        <v>3</v>
      </c>
      <c r="F35" s="15">
        <f t="shared" si="9"/>
        <v>931.06</v>
      </c>
      <c r="G35" s="16"/>
      <c r="H35" s="15">
        <f t="shared" si="10"/>
        <v>1612.6432248950787</v>
      </c>
      <c r="I35" s="15">
        <f t="shared" si="11"/>
        <v>1.7320508075688772</v>
      </c>
      <c r="J35" s="15">
        <f t="shared" si="12"/>
        <v>41.569219381653056</v>
      </c>
      <c r="K35" s="3"/>
      <c r="L35" s="16"/>
    </row>
    <row r="36" spans="1:12" x14ac:dyDescent="0.25">
      <c r="A36" s="31">
        <f t="shared" si="8"/>
        <v>29</v>
      </c>
      <c r="B36" s="58" t="s">
        <v>403</v>
      </c>
      <c r="C36" s="59">
        <v>25</v>
      </c>
      <c r="D36" s="23">
        <v>3724.24</v>
      </c>
      <c r="E36" s="41">
        <v>4</v>
      </c>
      <c r="F36" s="15">
        <f t="shared" si="9"/>
        <v>931.06</v>
      </c>
      <c r="G36" s="16"/>
      <c r="H36" s="15">
        <f t="shared" si="10"/>
        <v>1862.12</v>
      </c>
      <c r="I36" s="15">
        <f t="shared" si="11"/>
        <v>2</v>
      </c>
      <c r="J36" s="15">
        <f t="shared" si="12"/>
        <v>50</v>
      </c>
      <c r="K36" s="3"/>
      <c r="L36" s="16"/>
    </row>
    <row r="37" spans="1:12" x14ac:dyDescent="0.25">
      <c r="A37" s="31">
        <f t="shared" si="8"/>
        <v>30</v>
      </c>
      <c r="B37" s="58" t="s">
        <v>128</v>
      </c>
      <c r="C37" s="59">
        <v>25</v>
      </c>
      <c r="D37" s="23">
        <v>3340.89</v>
      </c>
      <c r="E37" s="41">
        <v>7</v>
      </c>
      <c r="F37" s="15">
        <f t="shared" si="9"/>
        <v>477.27</v>
      </c>
      <c r="G37" s="16"/>
      <c r="H37" s="15">
        <f t="shared" si="10"/>
        <v>1262.7377282317971</v>
      </c>
      <c r="I37" s="15">
        <f t="shared" si="11"/>
        <v>2.6457513110645907</v>
      </c>
      <c r="J37" s="15">
        <f t="shared" si="12"/>
        <v>66.143782776614771</v>
      </c>
      <c r="K37" s="3"/>
      <c r="L37" s="16"/>
    </row>
    <row r="38" spans="1:12" x14ac:dyDescent="0.25">
      <c r="A38" s="31">
        <f t="shared" si="8"/>
        <v>31</v>
      </c>
      <c r="B38" s="58" t="s">
        <v>130</v>
      </c>
      <c r="C38" s="59">
        <v>25</v>
      </c>
      <c r="D38" s="23">
        <v>954.54</v>
      </c>
      <c r="E38" s="41">
        <v>2</v>
      </c>
      <c r="F38" s="15">
        <f t="shared" si="9"/>
        <v>477.27</v>
      </c>
      <c r="G38" s="16"/>
      <c r="H38" s="15">
        <f t="shared" si="10"/>
        <v>674.96170691380712</v>
      </c>
      <c r="I38" s="15">
        <f t="shared" si="11"/>
        <v>1.4142135623730951</v>
      </c>
      <c r="J38" s="15">
        <f t="shared" si="12"/>
        <v>35.355339059327378</v>
      </c>
      <c r="K38" s="3"/>
      <c r="L38" s="16"/>
    </row>
    <row r="39" spans="1:12" x14ac:dyDescent="0.25">
      <c r="A39" s="31">
        <f t="shared" si="8"/>
        <v>32</v>
      </c>
      <c r="B39" s="58" t="s">
        <v>131</v>
      </c>
      <c r="C39" s="59">
        <v>25</v>
      </c>
      <c r="D39" s="23">
        <v>2386.35</v>
      </c>
      <c r="E39" s="41">
        <v>5</v>
      </c>
      <c r="F39" s="15">
        <f t="shared" si="9"/>
        <v>477.27</v>
      </c>
      <c r="G39" s="16"/>
      <c r="H39" s="15">
        <f t="shared" si="10"/>
        <v>1067.2081636213247</v>
      </c>
      <c r="I39" s="15">
        <f t="shared" si="11"/>
        <v>2.2360679774997898</v>
      </c>
      <c r="J39" s="15">
        <f t="shared" si="12"/>
        <v>55.901699437494742</v>
      </c>
      <c r="K39" s="3"/>
      <c r="L39" s="16"/>
    </row>
    <row r="40" spans="1:12" x14ac:dyDescent="0.25">
      <c r="A40" s="31">
        <f t="shared" si="8"/>
        <v>33</v>
      </c>
      <c r="B40" s="58" t="s">
        <v>133</v>
      </c>
      <c r="C40" s="59">
        <v>25</v>
      </c>
      <c r="D40" s="23">
        <v>954.54</v>
      </c>
      <c r="E40" s="41">
        <v>2</v>
      </c>
      <c r="F40" s="15">
        <f t="shared" si="9"/>
        <v>477.27</v>
      </c>
      <c r="G40" s="16"/>
      <c r="H40" s="15">
        <f t="shared" si="10"/>
        <v>674.96170691380712</v>
      </c>
      <c r="I40" s="15">
        <f t="shared" si="11"/>
        <v>1.4142135623730951</v>
      </c>
      <c r="J40" s="15">
        <f t="shared" si="12"/>
        <v>35.355339059327378</v>
      </c>
      <c r="K40" s="3"/>
      <c r="L40" s="16"/>
    </row>
    <row r="41" spans="1:12" x14ac:dyDescent="0.25">
      <c r="A41" s="31">
        <f t="shared" si="8"/>
        <v>34</v>
      </c>
      <c r="B41" s="58" t="s">
        <v>134</v>
      </c>
      <c r="C41" s="59">
        <v>25</v>
      </c>
      <c r="D41" s="23">
        <v>7636.32</v>
      </c>
      <c r="E41" s="41">
        <v>16</v>
      </c>
      <c r="F41" s="15">
        <f t="shared" si="9"/>
        <v>477.27</v>
      </c>
      <c r="G41" s="16"/>
      <c r="H41" s="15">
        <f t="shared" si="10"/>
        <v>1909.08</v>
      </c>
      <c r="I41" s="15">
        <f t="shared" si="11"/>
        <v>4</v>
      </c>
      <c r="J41" s="15">
        <f t="shared" si="12"/>
        <v>100</v>
      </c>
      <c r="K41" s="3"/>
      <c r="L41" s="16"/>
    </row>
    <row r="42" spans="1:12" x14ac:dyDescent="0.25">
      <c r="A42" s="31">
        <f t="shared" si="8"/>
        <v>35</v>
      </c>
      <c r="B42" s="58" t="s">
        <v>135</v>
      </c>
      <c r="C42" s="59">
        <v>25</v>
      </c>
      <c r="D42" s="23">
        <v>30545.279999999999</v>
      </c>
      <c r="E42" s="41">
        <v>64</v>
      </c>
      <c r="F42" s="15">
        <f t="shared" si="9"/>
        <v>477.27</v>
      </c>
      <c r="G42" s="16"/>
      <c r="H42" s="15">
        <f t="shared" si="10"/>
        <v>3818.16</v>
      </c>
      <c r="I42" s="15">
        <f t="shared" si="11"/>
        <v>8</v>
      </c>
      <c r="J42" s="15">
        <f t="shared" si="12"/>
        <v>200</v>
      </c>
      <c r="K42" s="3"/>
      <c r="L42" s="16"/>
    </row>
    <row r="43" spans="1:12" x14ac:dyDescent="0.25">
      <c r="A43" s="31">
        <f t="shared" si="8"/>
        <v>36</v>
      </c>
      <c r="B43" s="58" t="s">
        <v>137</v>
      </c>
      <c r="C43" s="59">
        <v>25</v>
      </c>
      <c r="D43" s="23">
        <v>7636.32</v>
      </c>
      <c r="E43" s="41">
        <v>16</v>
      </c>
      <c r="F43" s="15">
        <f t="shared" si="9"/>
        <v>477.27</v>
      </c>
      <c r="G43" s="16"/>
      <c r="H43" s="15">
        <f t="shared" si="10"/>
        <v>1909.08</v>
      </c>
      <c r="I43" s="15">
        <f t="shared" si="11"/>
        <v>4</v>
      </c>
      <c r="J43" s="15">
        <f t="shared" si="12"/>
        <v>100</v>
      </c>
      <c r="K43" s="3"/>
      <c r="L43" s="16"/>
    </row>
    <row r="44" spans="1:12" x14ac:dyDescent="0.25">
      <c r="A44" s="31">
        <f t="shared" si="8"/>
        <v>37</v>
      </c>
      <c r="B44" s="58" t="s">
        <v>138</v>
      </c>
      <c r="C44" s="59">
        <v>25</v>
      </c>
      <c r="D44" s="23">
        <v>21477.149999999998</v>
      </c>
      <c r="E44" s="41">
        <v>45</v>
      </c>
      <c r="F44" s="15">
        <f t="shared" si="9"/>
        <v>477.26999999999992</v>
      </c>
      <c r="G44" s="16"/>
      <c r="H44" s="15">
        <f t="shared" si="10"/>
        <v>3201.6244908639737</v>
      </c>
      <c r="I44" s="15">
        <f t="shared" si="11"/>
        <v>6.7082039324993694</v>
      </c>
      <c r="J44" s="15">
        <f t="shared" si="12"/>
        <v>167.70509831248424</v>
      </c>
      <c r="K44" s="3"/>
      <c r="L44" s="16"/>
    </row>
    <row r="45" spans="1:12" x14ac:dyDescent="0.25">
      <c r="A45" s="31">
        <f t="shared" si="8"/>
        <v>38</v>
      </c>
      <c r="B45" s="58" t="s">
        <v>140</v>
      </c>
      <c r="C45" s="59">
        <v>25</v>
      </c>
      <c r="D45" s="23">
        <v>1431.81</v>
      </c>
      <c r="E45" s="41">
        <v>3</v>
      </c>
      <c r="F45" s="15">
        <f t="shared" si="9"/>
        <v>477.27</v>
      </c>
      <c r="G45" s="16"/>
      <c r="H45" s="15">
        <f t="shared" si="10"/>
        <v>826.65588892839799</v>
      </c>
      <c r="I45" s="15">
        <f t="shared" si="11"/>
        <v>1.7320508075688772</v>
      </c>
      <c r="J45" s="15">
        <f t="shared" si="12"/>
        <v>43.301270189221931</v>
      </c>
      <c r="K45" s="3"/>
      <c r="L45" s="16"/>
    </row>
    <row r="46" spans="1:12" x14ac:dyDescent="0.25">
      <c r="A46" s="31">
        <f t="shared" si="8"/>
        <v>39</v>
      </c>
      <c r="B46" s="58" t="s">
        <v>129</v>
      </c>
      <c r="C46" s="59">
        <v>25</v>
      </c>
      <c r="D46" s="23">
        <v>954.54</v>
      </c>
      <c r="E46" s="41">
        <v>2</v>
      </c>
      <c r="F46" s="15">
        <f t="shared" si="9"/>
        <v>477.27</v>
      </c>
      <c r="G46" s="16"/>
      <c r="H46" s="15">
        <f t="shared" si="10"/>
        <v>674.96170691380712</v>
      </c>
      <c r="I46" s="15">
        <f t="shared" si="11"/>
        <v>1.4142135623730951</v>
      </c>
      <c r="J46" s="15">
        <f t="shared" si="12"/>
        <v>35.355339059327378</v>
      </c>
      <c r="K46" s="3"/>
      <c r="L46" s="16"/>
    </row>
    <row r="47" spans="1:12" x14ac:dyDescent="0.25">
      <c r="A47" s="31">
        <f t="shared" si="8"/>
        <v>40</v>
      </c>
      <c r="B47" s="58" t="s">
        <v>141</v>
      </c>
      <c r="C47" s="59">
        <v>25</v>
      </c>
      <c r="D47" s="23">
        <v>477.27</v>
      </c>
      <c r="E47" s="41">
        <v>1</v>
      </c>
      <c r="F47" s="15">
        <f t="shared" si="9"/>
        <v>477.27</v>
      </c>
      <c r="G47" s="16"/>
      <c r="H47" s="15">
        <f t="shared" si="10"/>
        <v>477.27</v>
      </c>
      <c r="I47" s="15">
        <f t="shared" si="11"/>
        <v>1</v>
      </c>
      <c r="J47" s="15">
        <f t="shared" si="12"/>
        <v>25</v>
      </c>
      <c r="K47" s="3"/>
      <c r="L47" s="16"/>
    </row>
    <row r="48" spans="1:12" x14ac:dyDescent="0.25">
      <c r="A48" s="31">
        <f t="shared" si="8"/>
        <v>41</v>
      </c>
      <c r="B48" s="58" t="s">
        <v>132</v>
      </c>
      <c r="C48" s="59">
        <v>25</v>
      </c>
      <c r="D48" s="23">
        <v>477.27</v>
      </c>
      <c r="E48" s="41">
        <v>1</v>
      </c>
      <c r="F48" s="15">
        <f t="shared" si="9"/>
        <v>477.27</v>
      </c>
      <c r="G48" s="16"/>
      <c r="H48" s="15">
        <f t="shared" si="10"/>
        <v>477.27</v>
      </c>
      <c r="I48" s="15">
        <f t="shared" si="11"/>
        <v>1</v>
      </c>
      <c r="J48" s="15">
        <f t="shared" si="12"/>
        <v>25</v>
      </c>
      <c r="K48" s="3"/>
      <c r="L48" s="16"/>
    </row>
    <row r="49" spans="1:12" x14ac:dyDescent="0.25">
      <c r="A49" s="31">
        <f t="shared" si="8"/>
        <v>42</v>
      </c>
      <c r="B49" s="58" t="s">
        <v>136</v>
      </c>
      <c r="C49" s="59">
        <v>25</v>
      </c>
      <c r="D49" s="23">
        <v>3818.16</v>
      </c>
      <c r="E49" s="41">
        <v>8</v>
      </c>
      <c r="F49" s="15">
        <f t="shared" si="9"/>
        <v>477.27</v>
      </c>
      <c r="G49" s="16"/>
      <c r="H49" s="15">
        <f t="shared" si="10"/>
        <v>1349.9234138276142</v>
      </c>
      <c r="I49" s="15">
        <f t="shared" si="11"/>
        <v>2.8284271247461903</v>
      </c>
      <c r="J49" s="15">
        <f t="shared" si="12"/>
        <v>70.710678118654755</v>
      </c>
      <c r="K49" s="3"/>
      <c r="L49" s="16"/>
    </row>
    <row r="50" spans="1:12" x14ac:dyDescent="0.25">
      <c r="A50" s="31">
        <f t="shared" si="8"/>
        <v>43</v>
      </c>
      <c r="B50" s="58" t="s">
        <v>139</v>
      </c>
      <c r="C50" s="59">
        <v>25</v>
      </c>
      <c r="D50" s="23">
        <v>477.27</v>
      </c>
      <c r="E50" s="41">
        <v>1</v>
      </c>
      <c r="F50" s="15">
        <f t="shared" si="9"/>
        <v>477.27</v>
      </c>
      <c r="G50" s="16"/>
      <c r="H50" s="15">
        <f t="shared" si="10"/>
        <v>477.27</v>
      </c>
      <c r="I50" s="15">
        <f t="shared" si="11"/>
        <v>1</v>
      </c>
      <c r="J50" s="15">
        <f t="shared" si="12"/>
        <v>25</v>
      </c>
      <c r="K50" s="3"/>
      <c r="L50" s="16"/>
    </row>
    <row r="51" spans="1:12" x14ac:dyDescent="0.25">
      <c r="A51" s="31">
        <f t="shared" si="8"/>
        <v>44</v>
      </c>
      <c r="B51" s="58" t="s">
        <v>404</v>
      </c>
      <c r="C51" s="59">
        <v>25</v>
      </c>
      <c r="D51" s="23">
        <v>28862.859999999997</v>
      </c>
      <c r="E51" s="41">
        <v>31</v>
      </c>
      <c r="F51" s="15">
        <f t="shared" si="9"/>
        <v>931.06</v>
      </c>
      <c r="G51" s="16"/>
      <c r="H51" s="15">
        <f t="shared" si="10"/>
        <v>5183.9226876565199</v>
      </c>
      <c r="I51" s="15">
        <f t="shared" si="11"/>
        <v>5.5677643628300215</v>
      </c>
      <c r="J51" s="15">
        <f t="shared" si="12"/>
        <v>139.19410907075053</v>
      </c>
      <c r="K51" s="3"/>
      <c r="L51" s="16"/>
    </row>
    <row r="52" spans="1:12" x14ac:dyDescent="0.25">
      <c r="A52" s="31">
        <f t="shared" si="8"/>
        <v>45</v>
      </c>
      <c r="B52" s="58" t="s">
        <v>405</v>
      </c>
      <c r="C52" s="59">
        <v>25</v>
      </c>
      <c r="D52" s="23">
        <v>16007.36</v>
      </c>
      <c r="E52" s="41">
        <v>4</v>
      </c>
      <c r="F52" s="15">
        <f t="shared" si="9"/>
        <v>4001.84</v>
      </c>
      <c r="G52" s="16"/>
      <c r="H52" s="15">
        <f t="shared" si="10"/>
        <v>8003.68</v>
      </c>
      <c r="I52" s="15">
        <f t="shared" si="11"/>
        <v>2</v>
      </c>
      <c r="J52" s="15">
        <f t="shared" si="12"/>
        <v>50</v>
      </c>
      <c r="K52" s="3"/>
      <c r="L52" s="16"/>
    </row>
    <row r="53" spans="1:12" x14ac:dyDescent="0.25">
      <c r="A53" s="31">
        <f t="shared" si="8"/>
        <v>46</v>
      </c>
      <c r="B53" s="58" t="s">
        <v>406</v>
      </c>
      <c r="C53" s="59">
        <v>30</v>
      </c>
      <c r="D53" s="23">
        <v>83003.14</v>
      </c>
      <c r="E53" s="41">
        <v>22</v>
      </c>
      <c r="F53" s="15">
        <f t="shared" si="9"/>
        <v>3772.87</v>
      </c>
      <c r="G53" s="16"/>
      <c r="H53" s="15">
        <f t="shared" si="10"/>
        <v>17696.328907765022</v>
      </c>
      <c r="I53" s="15">
        <f t="shared" si="11"/>
        <v>4.6904157598234297</v>
      </c>
      <c r="J53" s="15">
        <f t="shared" si="12"/>
        <v>140.7124727947029</v>
      </c>
      <c r="K53" s="3"/>
      <c r="L53" s="16"/>
    </row>
    <row r="54" spans="1:12" x14ac:dyDescent="0.25">
      <c r="A54" s="31">
        <f t="shared" si="8"/>
        <v>47</v>
      </c>
      <c r="B54" s="58" t="s">
        <v>159</v>
      </c>
      <c r="C54" s="59">
        <v>30</v>
      </c>
      <c r="D54" s="23">
        <v>1177.32</v>
      </c>
      <c r="E54" s="41">
        <v>2</v>
      </c>
      <c r="F54" s="15">
        <f t="shared" si="9"/>
        <v>588.66</v>
      </c>
      <c r="G54" s="16"/>
      <c r="H54" s="15">
        <f t="shared" si="10"/>
        <v>832.49095562654611</v>
      </c>
      <c r="I54" s="15">
        <f t="shared" si="11"/>
        <v>1.4142135623730951</v>
      </c>
      <c r="J54" s="15">
        <f t="shared" si="12"/>
        <v>42.426406871192853</v>
      </c>
      <c r="K54" s="3"/>
      <c r="L54" s="16"/>
    </row>
    <row r="55" spans="1:12" x14ac:dyDescent="0.25">
      <c r="A55" s="31">
        <f t="shared" si="8"/>
        <v>48</v>
      </c>
      <c r="B55" s="58" t="s">
        <v>153</v>
      </c>
      <c r="C55" s="59">
        <v>30</v>
      </c>
      <c r="D55" s="23">
        <v>617.33000000000004</v>
      </c>
      <c r="E55" s="41">
        <v>1</v>
      </c>
      <c r="F55" s="15">
        <f t="shared" si="9"/>
        <v>617.33000000000004</v>
      </c>
      <c r="G55" s="16"/>
      <c r="H55" s="15">
        <f t="shared" si="10"/>
        <v>617.33000000000004</v>
      </c>
      <c r="I55" s="15">
        <f t="shared" si="11"/>
        <v>1</v>
      </c>
      <c r="J55" s="15">
        <f t="shared" si="12"/>
        <v>30</v>
      </c>
      <c r="K55" s="3"/>
      <c r="L55" s="16"/>
    </row>
    <row r="56" spans="1:12" x14ac:dyDescent="0.25">
      <c r="A56" s="31">
        <f t="shared" si="8"/>
        <v>49</v>
      </c>
      <c r="B56" s="58" t="s">
        <v>160</v>
      </c>
      <c r="C56" s="59">
        <v>30</v>
      </c>
      <c r="D56" s="23">
        <v>588.66</v>
      </c>
      <c r="E56" s="41">
        <v>1</v>
      </c>
      <c r="F56" s="15">
        <f t="shared" si="9"/>
        <v>588.66</v>
      </c>
      <c r="G56" s="16"/>
      <c r="H56" s="15">
        <f t="shared" si="10"/>
        <v>588.66</v>
      </c>
      <c r="I56" s="15">
        <f t="shared" si="11"/>
        <v>1</v>
      </c>
      <c r="J56" s="15">
        <f t="shared" si="12"/>
        <v>30</v>
      </c>
      <c r="K56" s="3"/>
      <c r="L56" s="16"/>
    </row>
    <row r="57" spans="1:12" x14ac:dyDescent="0.25">
      <c r="A57" s="31">
        <f t="shared" si="8"/>
        <v>50</v>
      </c>
      <c r="B57" s="58" t="s">
        <v>171</v>
      </c>
      <c r="C57" s="59">
        <v>30</v>
      </c>
      <c r="D57" s="23">
        <v>389.29</v>
      </c>
      <c r="E57" s="41">
        <v>1</v>
      </c>
      <c r="F57" s="15">
        <f t="shared" si="9"/>
        <v>389.29</v>
      </c>
      <c r="G57" s="16"/>
      <c r="H57" s="15">
        <f t="shared" si="10"/>
        <v>389.29</v>
      </c>
      <c r="I57" s="15">
        <f t="shared" si="11"/>
        <v>1</v>
      </c>
      <c r="J57" s="15">
        <f t="shared" si="12"/>
        <v>30</v>
      </c>
      <c r="K57" s="3"/>
      <c r="L57" s="16"/>
    </row>
    <row r="58" spans="1:12" x14ac:dyDescent="0.25">
      <c r="A58" s="31">
        <f t="shared" si="8"/>
        <v>51</v>
      </c>
      <c r="B58" s="58" t="s">
        <v>407</v>
      </c>
      <c r="C58" s="59">
        <v>30</v>
      </c>
      <c r="D58" s="23">
        <v>617.33000000000004</v>
      </c>
      <c r="E58" s="41">
        <v>1</v>
      </c>
      <c r="F58" s="15">
        <f t="shared" si="9"/>
        <v>617.33000000000004</v>
      </c>
      <c r="G58" s="16"/>
      <c r="H58" s="15">
        <f t="shared" si="10"/>
        <v>617.33000000000004</v>
      </c>
      <c r="I58" s="15">
        <f t="shared" si="11"/>
        <v>1</v>
      </c>
      <c r="J58" s="15">
        <f t="shared" si="12"/>
        <v>30</v>
      </c>
      <c r="K58" s="3"/>
      <c r="L58" s="16"/>
    </row>
    <row r="59" spans="1:12" x14ac:dyDescent="0.25">
      <c r="A59" s="31">
        <f t="shared" si="8"/>
        <v>52</v>
      </c>
      <c r="B59" s="58" t="s">
        <v>408</v>
      </c>
      <c r="C59" s="59">
        <v>30</v>
      </c>
      <c r="D59" s="23">
        <v>588.66</v>
      </c>
      <c r="E59" s="41">
        <v>1</v>
      </c>
      <c r="F59" s="15">
        <f t="shared" si="9"/>
        <v>588.66</v>
      </c>
      <c r="G59" s="16"/>
      <c r="H59" s="15">
        <f t="shared" si="10"/>
        <v>588.66</v>
      </c>
      <c r="I59" s="15">
        <f t="shared" si="11"/>
        <v>1</v>
      </c>
      <c r="J59" s="15">
        <f t="shared" si="12"/>
        <v>30</v>
      </c>
      <c r="K59" s="3"/>
      <c r="L59" s="16"/>
    </row>
    <row r="60" spans="1:12" x14ac:dyDescent="0.25">
      <c r="A60" s="31">
        <f t="shared" si="8"/>
        <v>53</v>
      </c>
      <c r="B60" s="58" t="s">
        <v>409</v>
      </c>
      <c r="C60" s="59">
        <v>30</v>
      </c>
      <c r="D60" s="23">
        <v>74799.77</v>
      </c>
      <c r="E60" s="41">
        <v>19</v>
      </c>
      <c r="F60" s="15">
        <f t="shared" si="9"/>
        <v>3936.8300000000004</v>
      </c>
      <c r="G60" s="16"/>
      <c r="H60" s="15">
        <f t="shared" si="10"/>
        <v>17160.244127899234</v>
      </c>
      <c r="I60" s="15">
        <f t="shared" si="11"/>
        <v>4.358898943540674</v>
      </c>
      <c r="J60" s="15">
        <f t="shared" si="12"/>
        <v>130.76696830622021</v>
      </c>
      <c r="K60" s="3"/>
      <c r="L60" s="16"/>
    </row>
    <row r="61" spans="1:12" x14ac:dyDescent="0.25">
      <c r="A61" s="31">
        <f t="shared" si="8"/>
        <v>54</v>
      </c>
      <c r="B61" s="58" t="s">
        <v>142</v>
      </c>
      <c r="C61" s="59">
        <v>30</v>
      </c>
      <c r="D61" s="23">
        <v>13637.699999999999</v>
      </c>
      <c r="E61" s="41">
        <v>18</v>
      </c>
      <c r="F61" s="15">
        <f t="shared" si="9"/>
        <v>757.65</v>
      </c>
      <c r="G61" s="16"/>
      <c r="H61" s="15">
        <f t="shared" si="10"/>
        <v>3214.4367165959261</v>
      </c>
      <c r="I61" s="15">
        <f t="shared" si="11"/>
        <v>4.2426406871192848</v>
      </c>
      <c r="J61" s="15">
        <f t="shared" si="12"/>
        <v>127.27922061357854</v>
      </c>
      <c r="K61" s="3"/>
      <c r="L61" s="16"/>
    </row>
    <row r="62" spans="1:12" x14ac:dyDescent="0.25">
      <c r="A62" s="31">
        <f t="shared" si="8"/>
        <v>55</v>
      </c>
      <c r="B62" s="58" t="s">
        <v>144</v>
      </c>
      <c r="C62" s="59">
        <v>30</v>
      </c>
      <c r="D62" s="23">
        <v>1429.54</v>
      </c>
      <c r="E62" s="41">
        <v>2</v>
      </c>
      <c r="F62" s="15">
        <f t="shared" si="9"/>
        <v>714.77</v>
      </c>
      <c r="G62" s="16"/>
      <c r="H62" s="15">
        <f t="shared" si="10"/>
        <v>1010.8374279774172</v>
      </c>
      <c r="I62" s="15">
        <f t="shared" si="11"/>
        <v>1.4142135623730951</v>
      </c>
      <c r="J62" s="15">
        <f t="shared" si="12"/>
        <v>42.426406871192853</v>
      </c>
      <c r="K62" s="3"/>
      <c r="L62" s="16"/>
    </row>
    <row r="63" spans="1:12" x14ac:dyDescent="0.25">
      <c r="A63" s="31">
        <f t="shared" si="8"/>
        <v>56</v>
      </c>
      <c r="B63" s="58" t="s">
        <v>145</v>
      </c>
      <c r="C63" s="59">
        <v>30</v>
      </c>
      <c r="D63" s="23">
        <v>14834.82</v>
      </c>
      <c r="E63" s="41">
        <v>22</v>
      </c>
      <c r="F63" s="15">
        <f t="shared" si="9"/>
        <v>674.31</v>
      </c>
      <c r="G63" s="16"/>
      <c r="H63" s="15">
        <f t="shared" si="10"/>
        <v>3162.7942510065368</v>
      </c>
      <c r="I63" s="15">
        <f t="shared" si="11"/>
        <v>4.6904157598234297</v>
      </c>
      <c r="J63" s="15">
        <f t="shared" si="12"/>
        <v>140.7124727947029</v>
      </c>
      <c r="K63" s="3"/>
      <c r="L63" s="16"/>
    </row>
    <row r="64" spans="1:12" x14ac:dyDescent="0.25">
      <c r="A64" s="31">
        <f t="shared" si="8"/>
        <v>57</v>
      </c>
      <c r="B64" s="58" t="s">
        <v>147</v>
      </c>
      <c r="C64" s="59">
        <v>30</v>
      </c>
      <c r="D64" s="23">
        <v>20356.48</v>
      </c>
      <c r="E64" s="41">
        <v>32</v>
      </c>
      <c r="F64" s="15">
        <f t="shared" si="9"/>
        <v>636.14</v>
      </c>
      <c r="G64" s="16"/>
      <c r="H64" s="15">
        <f t="shared" si="10"/>
        <v>3598.551262272083</v>
      </c>
      <c r="I64" s="15">
        <f t="shared" si="11"/>
        <v>5.6568542494923806</v>
      </c>
      <c r="J64" s="15">
        <f t="shared" si="12"/>
        <v>169.70562748477141</v>
      </c>
      <c r="K64" s="3"/>
      <c r="L64" s="16"/>
    </row>
    <row r="65" spans="1:12" x14ac:dyDescent="0.25">
      <c r="A65" s="31">
        <f t="shared" si="8"/>
        <v>58</v>
      </c>
      <c r="B65" s="58" t="s">
        <v>150</v>
      </c>
      <c r="C65" s="59">
        <v>30</v>
      </c>
      <c r="D65" s="23">
        <v>290723.68000000005</v>
      </c>
      <c r="E65" s="41">
        <v>472</v>
      </c>
      <c r="F65" s="15">
        <f t="shared" si="9"/>
        <v>615.94000000000005</v>
      </c>
      <c r="G65" s="16"/>
      <c r="H65" s="15">
        <f t="shared" si="10"/>
        <v>13381.642031499723</v>
      </c>
      <c r="I65" s="15">
        <f t="shared" si="11"/>
        <v>21.725560982400431</v>
      </c>
      <c r="J65" s="15">
        <f t="shared" si="12"/>
        <v>651.76682947201289</v>
      </c>
      <c r="K65" s="3"/>
      <c r="L65" s="16"/>
    </row>
    <row r="66" spans="1:12" x14ac:dyDescent="0.25">
      <c r="A66" s="31">
        <f t="shared" si="8"/>
        <v>59</v>
      </c>
      <c r="B66" s="58" t="s">
        <v>154</v>
      </c>
      <c r="C66" s="59">
        <v>30</v>
      </c>
      <c r="D66" s="23">
        <v>851298.07000000007</v>
      </c>
      <c r="E66" s="41">
        <v>1379</v>
      </c>
      <c r="F66" s="15">
        <f t="shared" si="9"/>
        <v>617.33000000000004</v>
      </c>
      <c r="G66" s="16"/>
      <c r="H66" s="15">
        <f t="shared" si="10"/>
        <v>22924.481183946129</v>
      </c>
      <c r="I66" s="15">
        <f t="shared" si="11"/>
        <v>37.134889255254286</v>
      </c>
      <c r="J66" s="15">
        <f t="shared" si="12"/>
        <v>1114.0466776576286</v>
      </c>
      <c r="K66" s="3"/>
      <c r="L66" s="16"/>
    </row>
    <row r="67" spans="1:12" x14ac:dyDescent="0.25">
      <c r="A67" s="31">
        <f t="shared" si="8"/>
        <v>60</v>
      </c>
      <c r="B67" s="58" t="s">
        <v>161</v>
      </c>
      <c r="C67" s="59">
        <v>30</v>
      </c>
      <c r="D67" s="23">
        <v>19835487.359999999</v>
      </c>
      <c r="E67" s="41">
        <v>33696</v>
      </c>
      <c r="F67" s="15">
        <f t="shared" si="9"/>
        <v>588.66</v>
      </c>
      <c r="G67" s="16"/>
      <c r="H67" s="15">
        <f t="shared" si="10"/>
        <v>108057.19776737502</v>
      </c>
      <c r="I67" s="15">
        <f t="shared" si="11"/>
        <v>183.56470248934025</v>
      </c>
      <c r="J67" s="15">
        <f t="shared" si="12"/>
        <v>5506.9410746802077</v>
      </c>
      <c r="K67" s="3"/>
      <c r="L67" s="16"/>
    </row>
    <row r="68" spans="1:12" x14ac:dyDescent="0.25">
      <c r="A68" s="31">
        <f t="shared" si="8"/>
        <v>61</v>
      </c>
      <c r="B68" s="58" t="s">
        <v>165</v>
      </c>
      <c r="C68" s="59">
        <v>30</v>
      </c>
      <c r="D68" s="23">
        <v>874018.35</v>
      </c>
      <c r="E68" s="41">
        <v>1809</v>
      </c>
      <c r="F68" s="15">
        <f t="shared" si="0"/>
        <v>483.15</v>
      </c>
      <c r="G68" s="16"/>
      <c r="H68" s="15">
        <f t="shared" si="1"/>
        <v>20549.500378415527</v>
      </c>
      <c r="I68" s="15">
        <f t="shared" si="2"/>
        <v>42.532340636273474</v>
      </c>
      <c r="J68" s="15">
        <f t="shared" si="3"/>
        <v>1275.9702190882042</v>
      </c>
      <c r="K68" s="3"/>
      <c r="L68" s="16"/>
    </row>
    <row r="69" spans="1:12" x14ac:dyDescent="0.25">
      <c r="A69" s="31">
        <f t="shared" si="8"/>
        <v>62</v>
      </c>
      <c r="B69" s="58" t="s">
        <v>169</v>
      </c>
      <c r="C69" s="59">
        <v>30</v>
      </c>
      <c r="D69" s="23">
        <v>9663</v>
      </c>
      <c r="E69" s="41">
        <v>20</v>
      </c>
      <c r="F69" s="15">
        <f t="shared" si="0"/>
        <v>483.15</v>
      </c>
      <c r="G69" s="16"/>
      <c r="H69" s="15">
        <f t="shared" si="1"/>
        <v>2160.7124866580466</v>
      </c>
      <c r="I69" s="15">
        <f t="shared" si="2"/>
        <v>4.4721359549995796</v>
      </c>
      <c r="J69" s="15">
        <f t="shared" si="3"/>
        <v>134.1640786499874</v>
      </c>
      <c r="K69" s="3"/>
      <c r="L69" s="16"/>
    </row>
    <row r="70" spans="1:12" x14ac:dyDescent="0.25">
      <c r="A70" s="31">
        <f t="shared" si="8"/>
        <v>63</v>
      </c>
      <c r="B70" s="58" t="s">
        <v>170</v>
      </c>
      <c r="C70" s="59">
        <v>30</v>
      </c>
      <c r="D70" s="23">
        <v>966.3</v>
      </c>
      <c r="E70" s="41">
        <v>2</v>
      </c>
      <c r="F70" s="15">
        <f t="shared" si="0"/>
        <v>483.15</v>
      </c>
      <c r="G70" s="16"/>
      <c r="H70" s="15">
        <f t="shared" si="1"/>
        <v>683.2772826605609</v>
      </c>
      <c r="I70" s="15">
        <f t="shared" si="2"/>
        <v>1.4142135623730951</v>
      </c>
      <c r="J70" s="15">
        <f t="shared" si="3"/>
        <v>42.426406871192853</v>
      </c>
      <c r="K70" s="3"/>
      <c r="L70" s="16"/>
    </row>
    <row r="71" spans="1:12" x14ac:dyDescent="0.25">
      <c r="A71" s="31">
        <f t="shared" si="8"/>
        <v>64</v>
      </c>
      <c r="B71" s="58" t="s">
        <v>173</v>
      </c>
      <c r="C71" s="59">
        <v>30</v>
      </c>
      <c r="D71" s="23">
        <v>4321.3100000000004</v>
      </c>
      <c r="E71" s="41">
        <v>7</v>
      </c>
      <c r="F71" s="15">
        <f t="shared" si="0"/>
        <v>617.33000000000004</v>
      </c>
      <c r="G71" s="16"/>
      <c r="H71" s="15">
        <f t="shared" si="1"/>
        <v>1633.301656859504</v>
      </c>
      <c r="I71" s="15">
        <f t="shared" si="2"/>
        <v>2.6457513110645907</v>
      </c>
      <c r="J71" s="15">
        <f t="shared" si="3"/>
        <v>79.372539331937716</v>
      </c>
      <c r="K71" s="3"/>
      <c r="L71" s="16"/>
    </row>
    <row r="72" spans="1:12" x14ac:dyDescent="0.25">
      <c r="A72" s="31">
        <f t="shared" si="8"/>
        <v>65</v>
      </c>
      <c r="B72" s="58" t="s">
        <v>148</v>
      </c>
      <c r="C72" s="59">
        <v>30</v>
      </c>
      <c r="D72" s="23">
        <v>636.14</v>
      </c>
      <c r="E72" s="41">
        <v>1</v>
      </c>
      <c r="F72" s="15">
        <f t="shared" si="0"/>
        <v>636.14</v>
      </c>
      <c r="G72" s="16"/>
      <c r="H72" s="15">
        <f t="shared" si="1"/>
        <v>636.14</v>
      </c>
      <c r="I72" s="15">
        <f t="shared" si="2"/>
        <v>1</v>
      </c>
      <c r="J72" s="15">
        <f t="shared" si="3"/>
        <v>30</v>
      </c>
      <c r="K72" s="3"/>
      <c r="L72" s="16"/>
    </row>
    <row r="73" spans="1:12" x14ac:dyDescent="0.25">
      <c r="A73" s="31">
        <f t="shared" si="8"/>
        <v>66</v>
      </c>
      <c r="B73" s="58" t="s">
        <v>151</v>
      </c>
      <c r="C73" s="59">
        <v>30</v>
      </c>
      <c r="D73" s="23">
        <v>615.94000000000005</v>
      </c>
      <c r="E73" s="41">
        <v>1</v>
      </c>
      <c r="F73" s="15">
        <f t="shared" si="0"/>
        <v>615.94000000000005</v>
      </c>
      <c r="G73" s="16"/>
      <c r="H73" s="15">
        <f t="shared" si="1"/>
        <v>615.94000000000005</v>
      </c>
      <c r="I73" s="15">
        <f t="shared" si="2"/>
        <v>1</v>
      </c>
      <c r="J73" s="15">
        <f t="shared" si="3"/>
        <v>30</v>
      </c>
      <c r="K73" s="3"/>
      <c r="L73" s="16"/>
    </row>
    <row r="74" spans="1:12" x14ac:dyDescent="0.25">
      <c r="A74" s="31">
        <f t="shared" ref="A74:A137" si="13">A73+1</f>
        <v>67</v>
      </c>
      <c r="B74" s="58" t="s">
        <v>155</v>
      </c>
      <c r="C74" s="59">
        <v>30</v>
      </c>
      <c r="D74" s="23">
        <v>3086.65</v>
      </c>
      <c r="E74" s="41">
        <v>5</v>
      </c>
      <c r="F74" s="15">
        <f t="shared" si="0"/>
        <v>617.33000000000004</v>
      </c>
      <c r="G74" s="16"/>
      <c r="H74" s="15">
        <f t="shared" si="1"/>
        <v>1380.3918445499453</v>
      </c>
      <c r="I74" s="15">
        <f t="shared" si="2"/>
        <v>2.2360679774997898</v>
      </c>
      <c r="J74" s="15">
        <f t="shared" si="3"/>
        <v>67.082039324993701</v>
      </c>
      <c r="K74" s="3"/>
      <c r="L74" s="16"/>
    </row>
    <row r="75" spans="1:12" x14ac:dyDescent="0.25">
      <c r="A75" s="31">
        <f t="shared" si="13"/>
        <v>68</v>
      </c>
      <c r="B75" s="58" t="s">
        <v>162</v>
      </c>
      <c r="C75" s="59">
        <v>30</v>
      </c>
      <c r="D75" s="23">
        <v>176009.34</v>
      </c>
      <c r="E75" s="41">
        <v>299</v>
      </c>
      <c r="F75" s="15">
        <f t="shared" si="0"/>
        <v>588.66</v>
      </c>
      <c r="G75" s="16"/>
      <c r="H75" s="15">
        <f t="shared" si="1"/>
        <v>10178.882948752283</v>
      </c>
      <c r="I75" s="15">
        <f t="shared" si="2"/>
        <v>17.291616465790582</v>
      </c>
      <c r="J75" s="15">
        <f t="shared" si="3"/>
        <v>518.74849397371747</v>
      </c>
      <c r="K75" s="3"/>
      <c r="L75" s="16"/>
    </row>
    <row r="76" spans="1:12" x14ac:dyDescent="0.25">
      <c r="A76" s="31">
        <f t="shared" si="13"/>
        <v>69</v>
      </c>
      <c r="B76" s="58" t="s">
        <v>166</v>
      </c>
      <c r="C76" s="59">
        <v>30</v>
      </c>
      <c r="D76" s="23">
        <v>20292.3</v>
      </c>
      <c r="E76" s="41">
        <v>42</v>
      </c>
      <c r="F76" s="15">
        <f t="shared" si="0"/>
        <v>483.15</v>
      </c>
      <c r="G76" s="16"/>
      <c r="H76" s="15">
        <f t="shared" si="1"/>
        <v>3131.1698684357575</v>
      </c>
      <c r="I76" s="15">
        <f t="shared" si="2"/>
        <v>6.4807406984078604</v>
      </c>
      <c r="J76" s="15">
        <f t="shared" si="3"/>
        <v>194.42222095223582</v>
      </c>
      <c r="K76" s="3"/>
      <c r="L76" s="16"/>
    </row>
    <row r="77" spans="1:12" x14ac:dyDescent="0.25">
      <c r="A77" s="31">
        <f t="shared" si="13"/>
        <v>70</v>
      </c>
      <c r="B77" s="58" t="s">
        <v>156</v>
      </c>
      <c r="C77" s="59">
        <v>30</v>
      </c>
      <c r="D77" s="23">
        <v>389.29</v>
      </c>
      <c r="E77" s="41">
        <v>1</v>
      </c>
      <c r="F77" s="15">
        <f t="shared" si="0"/>
        <v>389.29</v>
      </c>
      <c r="G77" s="16"/>
      <c r="H77" s="15">
        <f t="shared" si="1"/>
        <v>389.29</v>
      </c>
      <c r="I77" s="15">
        <f t="shared" si="2"/>
        <v>1</v>
      </c>
      <c r="J77" s="15">
        <f t="shared" si="3"/>
        <v>30</v>
      </c>
      <c r="K77" s="3"/>
      <c r="L77" s="16"/>
    </row>
    <row r="78" spans="1:12" x14ac:dyDescent="0.25">
      <c r="A78" s="31">
        <f t="shared" si="13"/>
        <v>71</v>
      </c>
      <c r="B78" s="58" t="s">
        <v>167</v>
      </c>
      <c r="C78" s="59">
        <v>30</v>
      </c>
      <c r="D78" s="23">
        <v>4282.1900000000005</v>
      </c>
      <c r="E78" s="41">
        <v>11</v>
      </c>
      <c r="F78" s="15">
        <f t="shared" si="0"/>
        <v>389.29</v>
      </c>
      <c r="G78" s="16"/>
      <c r="H78" s="15">
        <f t="shared" si="1"/>
        <v>1291.1288646374537</v>
      </c>
      <c r="I78" s="15">
        <f t="shared" si="2"/>
        <v>3.3166247903553998</v>
      </c>
      <c r="J78" s="15">
        <f t="shared" si="3"/>
        <v>99.498743710661998</v>
      </c>
      <c r="K78" s="3"/>
      <c r="L78" s="16"/>
    </row>
    <row r="79" spans="1:12" x14ac:dyDescent="0.25">
      <c r="A79" s="31">
        <f t="shared" si="13"/>
        <v>72</v>
      </c>
      <c r="B79" s="58" t="s">
        <v>172</v>
      </c>
      <c r="C79" s="59">
        <v>30</v>
      </c>
      <c r="D79" s="23">
        <v>8175.09</v>
      </c>
      <c r="E79" s="41">
        <v>21</v>
      </c>
      <c r="F79" s="15">
        <f t="shared" si="0"/>
        <v>389.29</v>
      </c>
      <c r="G79" s="16"/>
      <c r="H79" s="15">
        <f t="shared" si="1"/>
        <v>1783.950892289359</v>
      </c>
      <c r="I79" s="15">
        <f t="shared" si="2"/>
        <v>4.5825756949558398</v>
      </c>
      <c r="J79" s="15">
        <f t="shared" si="3"/>
        <v>137.4772708486752</v>
      </c>
      <c r="K79" s="3"/>
      <c r="L79" s="16"/>
    </row>
    <row r="80" spans="1:12" x14ac:dyDescent="0.25">
      <c r="A80" s="31">
        <f t="shared" si="13"/>
        <v>73</v>
      </c>
      <c r="B80" s="58" t="s">
        <v>157</v>
      </c>
      <c r="C80" s="59">
        <v>30</v>
      </c>
      <c r="D80" s="23">
        <v>617.33000000000004</v>
      </c>
      <c r="E80" s="41">
        <v>1</v>
      </c>
      <c r="F80" s="15">
        <f t="shared" si="0"/>
        <v>617.33000000000004</v>
      </c>
      <c r="G80" s="16"/>
      <c r="H80" s="15">
        <f t="shared" si="1"/>
        <v>617.33000000000004</v>
      </c>
      <c r="I80" s="15">
        <f t="shared" si="2"/>
        <v>1</v>
      </c>
      <c r="J80" s="15">
        <f t="shared" si="3"/>
        <v>30</v>
      </c>
      <c r="K80" s="3"/>
      <c r="L80" s="16"/>
    </row>
    <row r="81" spans="1:12" x14ac:dyDescent="0.25">
      <c r="A81" s="31">
        <f t="shared" si="13"/>
        <v>74</v>
      </c>
      <c r="B81" s="58" t="s">
        <v>163</v>
      </c>
      <c r="C81" s="59">
        <v>30</v>
      </c>
      <c r="D81" s="23">
        <v>15305.16</v>
      </c>
      <c r="E81" s="41">
        <v>26</v>
      </c>
      <c r="F81" s="15">
        <f t="shared" si="0"/>
        <v>588.66</v>
      </c>
      <c r="G81" s="16"/>
      <c r="H81" s="15">
        <f t="shared" si="1"/>
        <v>3001.5888268715285</v>
      </c>
      <c r="I81" s="15">
        <f t="shared" si="2"/>
        <v>5.0990195135927845</v>
      </c>
      <c r="J81" s="15">
        <f t="shared" si="3"/>
        <v>152.97058540778355</v>
      </c>
      <c r="K81" s="3"/>
      <c r="L81" s="16"/>
    </row>
    <row r="82" spans="1:12" x14ac:dyDescent="0.25">
      <c r="A82" s="31">
        <f t="shared" si="13"/>
        <v>75</v>
      </c>
      <c r="B82" s="58" t="s">
        <v>410</v>
      </c>
      <c r="C82" s="59">
        <v>30</v>
      </c>
      <c r="D82" s="23">
        <v>12963.93</v>
      </c>
      <c r="E82" s="41">
        <v>21</v>
      </c>
      <c r="F82" s="15">
        <f t="shared" si="0"/>
        <v>617.33000000000004</v>
      </c>
      <c r="G82" s="16"/>
      <c r="H82" s="15">
        <f t="shared" si="1"/>
        <v>2828.9614537670886</v>
      </c>
      <c r="I82" s="15">
        <f t="shared" si="2"/>
        <v>4.5825756949558398</v>
      </c>
      <c r="J82" s="15">
        <f t="shared" si="3"/>
        <v>137.4772708486752</v>
      </c>
      <c r="K82" s="3"/>
      <c r="L82" s="16"/>
    </row>
    <row r="83" spans="1:12" x14ac:dyDescent="0.25">
      <c r="A83" s="31">
        <f t="shared" si="13"/>
        <v>76</v>
      </c>
      <c r="B83" s="58" t="s">
        <v>143</v>
      </c>
      <c r="C83" s="59">
        <v>30</v>
      </c>
      <c r="D83" s="23">
        <v>2272.9499999999998</v>
      </c>
      <c r="E83" s="41">
        <v>3</v>
      </c>
      <c r="F83" s="15">
        <f t="shared" si="0"/>
        <v>757.65</v>
      </c>
      <c r="G83" s="16"/>
      <c r="H83" s="15">
        <f t="shared" si="1"/>
        <v>1312.2882943545599</v>
      </c>
      <c r="I83" s="15">
        <f t="shared" si="2"/>
        <v>1.7320508075688772</v>
      </c>
      <c r="J83" s="15">
        <f t="shared" si="3"/>
        <v>51.961524227066313</v>
      </c>
      <c r="K83" s="3"/>
      <c r="L83" s="16"/>
    </row>
    <row r="84" spans="1:12" x14ac:dyDescent="0.25">
      <c r="A84" s="31">
        <f t="shared" si="13"/>
        <v>77</v>
      </c>
      <c r="B84" s="58" t="s">
        <v>146</v>
      </c>
      <c r="C84" s="59">
        <v>30</v>
      </c>
      <c r="D84" s="23">
        <v>674.31</v>
      </c>
      <c r="E84" s="41">
        <v>1</v>
      </c>
      <c r="F84" s="15">
        <f t="shared" si="0"/>
        <v>674.31</v>
      </c>
      <c r="G84" s="16"/>
      <c r="H84" s="15">
        <f t="shared" si="1"/>
        <v>674.31</v>
      </c>
      <c r="I84" s="15">
        <f t="shared" si="2"/>
        <v>1</v>
      </c>
      <c r="J84" s="15">
        <f t="shared" si="3"/>
        <v>30</v>
      </c>
      <c r="K84" s="3"/>
      <c r="L84" s="16"/>
    </row>
    <row r="85" spans="1:12" x14ac:dyDescent="0.25">
      <c r="A85" s="31">
        <f t="shared" si="13"/>
        <v>78</v>
      </c>
      <c r="B85" s="58" t="s">
        <v>149</v>
      </c>
      <c r="C85" s="59">
        <v>30</v>
      </c>
      <c r="D85" s="23">
        <v>636.14</v>
      </c>
      <c r="E85" s="41">
        <v>1</v>
      </c>
      <c r="F85" s="15">
        <f t="shared" si="0"/>
        <v>636.14</v>
      </c>
      <c r="G85" s="16"/>
      <c r="H85" s="15">
        <f t="shared" si="1"/>
        <v>636.14</v>
      </c>
      <c r="I85" s="15">
        <f t="shared" si="2"/>
        <v>1</v>
      </c>
      <c r="J85" s="15">
        <f t="shared" si="3"/>
        <v>30</v>
      </c>
      <c r="K85" s="3"/>
      <c r="L85" s="16"/>
    </row>
    <row r="86" spans="1:12" x14ac:dyDescent="0.25">
      <c r="A86" s="31">
        <f t="shared" si="13"/>
        <v>79</v>
      </c>
      <c r="B86" s="58" t="s">
        <v>152</v>
      </c>
      <c r="C86" s="59">
        <v>30</v>
      </c>
      <c r="D86" s="23">
        <v>5543.4600000000009</v>
      </c>
      <c r="E86" s="41">
        <v>9</v>
      </c>
      <c r="F86" s="15">
        <f t="shared" si="0"/>
        <v>615.94000000000005</v>
      </c>
      <c r="G86" s="16"/>
      <c r="H86" s="15">
        <f t="shared" si="1"/>
        <v>1847.8200000000002</v>
      </c>
      <c r="I86" s="15">
        <f t="shared" si="2"/>
        <v>3</v>
      </c>
      <c r="J86" s="15">
        <f t="shared" si="3"/>
        <v>90</v>
      </c>
      <c r="K86" s="3"/>
      <c r="L86" s="16"/>
    </row>
    <row r="87" spans="1:12" x14ac:dyDescent="0.25">
      <c r="A87" s="31">
        <f t="shared" si="13"/>
        <v>80</v>
      </c>
      <c r="B87" s="58" t="s">
        <v>158</v>
      </c>
      <c r="C87" s="59">
        <v>30</v>
      </c>
      <c r="D87" s="23">
        <v>19754.560000000001</v>
      </c>
      <c r="E87" s="41">
        <v>32</v>
      </c>
      <c r="F87" s="15">
        <f t="shared" si="0"/>
        <v>617.33000000000004</v>
      </c>
      <c r="G87" s="16"/>
      <c r="H87" s="15">
        <f t="shared" si="1"/>
        <v>3492.1458338391317</v>
      </c>
      <c r="I87" s="15">
        <f t="shared" si="2"/>
        <v>5.6568542494923806</v>
      </c>
      <c r="J87" s="15">
        <f t="shared" si="3"/>
        <v>169.70562748477141</v>
      </c>
      <c r="K87" s="3"/>
      <c r="L87" s="16"/>
    </row>
    <row r="88" spans="1:12" x14ac:dyDescent="0.25">
      <c r="A88" s="31">
        <f t="shared" si="13"/>
        <v>81</v>
      </c>
      <c r="B88" s="58" t="s">
        <v>164</v>
      </c>
      <c r="C88" s="59">
        <v>30</v>
      </c>
      <c r="D88" s="23">
        <v>655178.57999999996</v>
      </c>
      <c r="E88" s="41">
        <v>1113</v>
      </c>
      <c r="F88" s="15">
        <f t="shared" si="0"/>
        <v>588.66</v>
      </c>
      <c r="G88" s="16"/>
      <c r="H88" s="15">
        <f t="shared" si="1"/>
        <v>19638.671617571286</v>
      </c>
      <c r="I88" s="15">
        <f t="shared" si="2"/>
        <v>33.361654635224554</v>
      </c>
      <c r="J88" s="15">
        <f t="shared" si="3"/>
        <v>1000.8496390567366</v>
      </c>
      <c r="K88" s="3"/>
      <c r="L88" s="16"/>
    </row>
    <row r="89" spans="1:12" x14ac:dyDescent="0.25">
      <c r="A89" s="31">
        <f t="shared" si="13"/>
        <v>82</v>
      </c>
      <c r="B89" s="58" t="s">
        <v>168</v>
      </c>
      <c r="C89" s="59">
        <v>30</v>
      </c>
      <c r="D89" s="23">
        <v>16427.099999999999</v>
      </c>
      <c r="E89" s="41">
        <v>34</v>
      </c>
      <c r="F89" s="15">
        <f t="shared" si="0"/>
        <v>483.15</v>
      </c>
      <c r="G89" s="16"/>
      <c r="H89" s="15">
        <f t="shared" si="1"/>
        <v>2817.2244079945071</v>
      </c>
      <c r="I89" s="15">
        <f t="shared" si="2"/>
        <v>5.8309518948453007</v>
      </c>
      <c r="J89" s="15">
        <f t="shared" si="3"/>
        <v>174.92855684535903</v>
      </c>
      <c r="K89" s="3"/>
      <c r="L89" s="16"/>
    </row>
    <row r="90" spans="1:12" x14ac:dyDescent="0.25">
      <c r="A90" s="31">
        <f t="shared" si="13"/>
        <v>83</v>
      </c>
      <c r="B90" s="58" t="s">
        <v>174</v>
      </c>
      <c r="C90" s="59">
        <v>30</v>
      </c>
      <c r="D90" s="23">
        <v>3086.65</v>
      </c>
      <c r="E90" s="41">
        <v>5</v>
      </c>
      <c r="F90" s="15">
        <f t="shared" si="0"/>
        <v>617.33000000000004</v>
      </c>
      <c r="G90" s="16"/>
      <c r="H90" s="15">
        <f t="shared" si="1"/>
        <v>1380.3918445499453</v>
      </c>
      <c r="I90" s="15">
        <f t="shared" si="2"/>
        <v>2.2360679774997898</v>
      </c>
      <c r="J90" s="15">
        <f t="shared" si="3"/>
        <v>67.082039324993701</v>
      </c>
      <c r="K90" s="3"/>
      <c r="L90" s="16"/>
    </row>
    <row r="91" spans="1:12" x14ac:dyDescent="0.25">
      <c r="A91" s="31">
        <f t="shared" si="13"/>
        <v>84</v>
      </c>
      <c r="B91" s="58" t="s">
        <v>175</v>
      </c>
      <c r="C91" s="59">
        <v>32</v>
      </c>
      <c r="D91" s="23">
        <v>76446.600000000006</v>
      </c>
      <c r="E91" s="41">
        <v>12</v>
      </c>
      <c r="F91" s="15">
        <f t="shared" si="0"/>
        <v>6370.55</v>
      </c>
      <c r="G91" s="16"/>
      <c r="H91" s="15">
        <f t="shared" si="1"/>
        <v>22068.232544315822</v>
      </c>
      <c r="I91" s="15">
        <f t="shared" si="2"/>
        <v>3.4641016151377544</v>
      </c>
      <c r="J91" s="15">
        <f t="shared" si="3"/>
        <v>110.85125168440814</v>
      </c>
      <c r="K91" s="3"/>
      <c r="L91" s="16"/>
    </row>
    <row r="92" spans="1:12" x14ac:dyDescent="0.25">
      <c r="A92" s="31">
        <f t="shared" si="13"/>
        <v>85</v>
      </c>
      <c r="B92" s="58" t="s">
        <v>176</v>
      </c>
      <c r="C92" s="59">
        <v>33</v>
      </c>
      <c r="D92" s="23">
        <v>617.33000000000004</v>
      </c>
      <c r="E92" s="41">
        <v>1</v>
      </c>
      <c r="F92" s="15">
        <f t="shared" si="0"/>
        <v>617.33000000000004</v>
      </c>
      <c r="G92" s="16"/>
      <c r="H92" s="15">
        <f t="shared" si="1"/>
        <v>617.33000000000004</v>
      </c>
      <c r="I92" s="15">
        <f t="shared" si="2"/>
        <v>1</v>
      </c>
      <c r="J92" s="15">
        <f t="shared" si="3"/>
        <v>33</v>
      </c>
      <c r="K92" s="3"/>
      <c r="L92" s="16"/>
    </row>
    <row r="93" spans="1:12" x14ac:dyDescent="0.25">
      <c r="A93" s="31">
        <f t="shared" si="13"/>
        <v>86</v>
      </c>
      <c r="B93" s="58" t="s">
        <v>177</v>
      </c>
      <c r="C93" s="59">
        <v>33</v>
      </c>
      <c r="D93" s="23">
        <v>6173.3</v>
      </c>
      <c r="E93" s="41">
        <v>10</v>
      </c>
      <c r="F93" s="15">
        <f t="shared" si="0"/>
        <v>617.33000000000004</v>
      </c>
      <c r="G93" s="16"/>
      <c r="H93" s="15">
        <f t="shared" si="1"/>
        <v>1952.1688679517458</v>
      </c>
      <c r="I93" s="15">
        <f t="shared" si="2"/>
        <v>3.1622776601683795</v>
      </c>
      <c r="J93" s="15">
        <f t="shared" si="3"/>
        <v>104.35516278555653</v>
      </c>
      <c r="K93" s="3"/>
      <c r="L93" s="16"/>
    </row>
    <row r="94" spans="1:12" x14ac:dyDescent="0.25">
      <c r="A94" s="31">
        <f t="shared" si="13"/>
        <v>87</v>
      </c>
      <c r="B94" s="58" t="s">
        <v>411</v>
      </c>
      <c r="C94" s="59">
        <v>35</v>
      </c>
      <c r="D94" s="23">
        <v>281617.58</v>
      </c>
      <c r="E94" s="41">
        <v>107</v>
      </c>
      <c r="F94" s="15">
        <f t="shared" si="0"/>
        <v>2631.94</v>
      </c>
      <c r="G94" s="16"/>
      <c r="H94" s="15">
        <f t="shared" si="1"/>
        <v>27224.99905427363</v>
      </c>
      <c r="I94" s="15">
        <f t="shared" si="2"/>
        <v>10.344080432788601</v>
      </c>
      <c r="J94" s="15">
        <f t="shared" si="3"/>
        <v>362.04281514760106</v>
      </c>
      <c r="K94" s="3"/>
      <c r="L94" s="16"/>
    </row>
    <row r="95" spans="1:12" x14ac:dyDescent="0.25">
      <c r="A95" s="31">
        <f t="shared" si="13"/>
        <v>88</v>
      </c>
      <c r="B95" s="58" t="s">
        <v>193</v>
      </c>
      <c r="C95" s="59">
        <v>35</v>
      </c>
      <c r="D95" s="23">
        <v>1712.0700000000002</v>
      </c>
      <c r="E95" s="41">
        <v>3</v>
      </c>
      <c r="F95" s="15">
        <f t="shared" si="0"/>
        <v>570.69000000000005</v>
      </c>
      <c r="G95" s="16"/>
      <c r="H95" s="15">
        <f t="shared" si="1"/>
        <v>988.46407537148264</v>
      </c>
      <c r="I95" s="15">
        <f t="shared" si="2"/>
        <v>1.7320508075688772</v>
      </c>
      <c r="J95" s="15">
        <f t="shared" si="3"/>
        <v>60.621778264910702</v>
      </c>
      <c r="K95" s="3"/>
      <c r="L95" s="16"/>
    </row>
    <row r="96" spans="1:12" x14ac:dyDescent="0.25">
      <c r="A96" s="31">
        <f t="shared" si="13"/>
        <v>89</v>
      </c>
      <c r="B96" s="58" t="s">
        <v>412</v>
      </c>
      <c r="C96" s="59">
        <v>35</v>
      </c>
      <c r="D96" s="23">
        <v>725.76</v>
      </c>
      <c r="E96" s="41">
        <v>1</v>
      </c>
      <c r="F96" s="15">
        <f t="shared" si="0"/>
        <v>725.76</v>
      </c>
      <c r="G96" s="16"/>
      <c r="H96" s="15">
        <f t="shared" si="1"/>
        <v>725.76</v>
      </c>
      <c r="I96" s="15">
        <f t="shared" si="2"/>
        <v>1</v>
      </c>
      <c r="J96" s="15">
        <f t="shared" si="3"/>
        <v>35</v>
      </c>
      <c r="K96" s="3"/>
      <c r="L96" s="16"/>
    </row>
    <row r="97" spans="1:12" x14ac:dyDescent="0.25">
      <c r="A97" s="31">
        <f t="shared" si="13"/>
        <v>90</v>
      </c>
      <c r="B97" s="58" t="s">
        <v>205</v>
      </c>
      <c r="C97" s="59">
        <v>35</v>
      </c>
      <c r="D97" s="23">
        <v>4461.3599999999997</v>
      </c>
      <c r="E97" s="41">
        <v>1</v>
      </c>
      <c r="F97" s="15">
        <f t="shared" si="0"/>
        <v>4461.3599999999997</v>
      </c>
      <c r="G97" s="16"/>
      <c r="H97" s="15">
        <f t="shared" si="1"/>
        <v>4461.3599999999997</v>
      </c>
      <c r="I97" s="15">
        <f t="shared" si="2"/>
        <v>1</v>
      </c>
      <c r="J97" s="15">
        <f t="shared" si="3"/>
        <v>35</v>
      </c>
      <c r="K97" s="3"/>
      <c r="L97" s="16"/>
    </row>
    <row r="98" spans="1:12" x14ac:dyDescent="0.25">
      <c r="A98" s="31">
        <f t="shared" si="13"/>
        <v>91</v>
      </c>
      <c r="B98" s="58" t="s">
        <v>178</v>
      </c>
      <c r="C98" s="59">
        <v>35</v>
      </c>
      <c r="D98" s="23">
        <v>9243.65</v>
      </c>
      <c r="E98" s="41">
        <v>13</v>
      </c>
      <c r="F98" s="15">
        <f t="shared" si="0"/>
        <v>711.05</v>
      </c>
      <c r="G98" s="16"/>
      <c r="H98" s="15">
        <f t="shared" si="1"/>
        <v>2563.7272344186695</v>
      </c>
      <c r="I98" s="15">
        <f t="shared" si="2"/>
        <v>3.6055512754639891</v>
      </c>
      <c r="J98" s="15">
        <f t="shared" si="3"/>
        <v>126.19429464123962</v>
      </c>
      <c r="K98" s="3"/>
      <c r="L98" s="16"/>
    </row>
    <row r="99" spans="1:12" x14ac:dyDescent="0.25">
      <c r="A99" s="31">
        <f t="shared" si="13"/>
        <v>92</v>
      </c>
      <c r="B99" s="58" t="s">
        <v>180</v>
      </c>
      <c r="C99" s="59">
        <v>35</v>
      </c>
      <c r="D99" s="23">
        <v>9954.6999999999989</v>
      </c>
      <c r="E99" s="41">
        <v>14</v>
      </c>
      <c r="F99" s="15">
        <f t="shared" si="0"/>
        <v>711.05</v>
      </c>
      <c r="G99" s="16"/>
      <c r="H99" s="15">
        <f t="shared" si="1"/>
        <v>2660.5054848656109</v>
      </c>
      <c r="I99" s="15">
        <f t="shared" si="2"/>
        <v>3.7416573867739413</v>
      </c>
      <c r="J99" s="15">
        <f t="shared" si="3"/>
        <v>130.95800853708795</v>
      </c>
      <c r="K99" s="3"/>
      <c r="L99" s="16"/>
    </row>
    <row r="100" spans="1:12" x14ac:dyDescent="0.25">
      <c r="A100" s="31">
        <f t="shared" si="13"/>
        <v>93</v>
      </c>
      <c r="B100" s="58" t="s">
        <v>181</v>
      </c>
      <c r="C100" s="59">
        <v>35</v>
      </c>
      <c r="D100" s="23">
        <v>311439.89999999997</v>
      </c>
      <c r="E100" s="41">
        <v>438</v>
      </c>
      <c r="F100" s="15">
        <f t="shared" si="0"/>
        <v>711.05</v>
      </c>
      <c r="G100" s="16"/>
      <c r="H100" s="15">
        <f t="shared" si="1"/>
        <v>14881.174042897286</v>
      </c>
      <c r="I100" s="15">
        <f t="shared" si="2"/>
        <v>20.928449536456348</v>
      </c>
      <c r="J100" s="15">
        <f t="shared" si="3"/>
        <v>732.49573377597221</v>
      </c>
      <c r="K100" s="3"/>
      <c r="L100" s="16"/>
    </row>
    <row r="101" spans="1:12" x14ac:dyDescent="0.25">
      <c r="A101" s="31">
        <f t="shared" si="13"/>
        <v>94</v>
      </c>
      <c r="B101" s="58" t="s">
        <v>183</v>
      </c>
      <c r="C101" s="59">
        <v>35</v>
      </c>
      <c r="D101" s="23">
        <v>83951.400000000009</v>
      </c>
      <c r="E101" s="41">
        <v>94</v>
      </c>
      <c r="F101" s="15">
        <f t="shared" si="0"/>
        <v>893.10000000000014</v>
      </c>
      <c r="G101" s="16"/>
      <c r="H101" s="15">
        <f t="shared" si="1"/>
        <v>8658.9257613170485</v>
      </c>
      <c r="I101" s="15">
        <f t="shared" si="2"/>
        <v>9.6953597148326587</v>
      </c>
      <c r="J101" s="15">
        <f t="shared" si="3"/>
        <v>339.33759001914308</v>
      </c>
      <c r="K101" s="3"/>
      <c r="L101" s="16"/>
    </row>
    <row r="102" spans="1:12" x14ac:dyDescent="0.25">
      <c r="A102" s="31">
        <f t="shared" si="13"/>
        <v>95</v>
      </c>
      <c r="B102" s="58" t="s">
        <v>185</v>
      </c>
      <c r="C102" s="59">
        <v>35</v>
      </c>
      <c r="D102" s="23">
        <v>2914886.6</v>
      </c>
      <c r="E102" s="41">
        <v>3565</v>
      </c>
      <c r="F102" s="15">
        <f t="shared" si="0"/>
        <v>817.64</v>
      </c>
      <c r="G102" s="16"/>
      <c r="H102" s="15">
        <f t="shared" si="1"/>
        <v>48819.339196920722</v>
      </c>
      <c r="I102" s="15">
        <f t="shared" si="2"/>
        <v>59.70762095411272</v>
      </c>
      <c r="J102" s="15">
        <f t="shared" si="3"/>
        <v>2089.7667333939453</v>
      </c>
      <c r="K102" s="3"/>
      <c r="L102" s="16"/>
    </row>
    <row r="103" spans="1:12" x14ac:dyDescent="0.25">
      <c r="A103" s="31">
        <f t="shared" si="13"/>
        <v>96</v>
      </c>
      <c r="B103" s="58" t="s">
        <v>189</v>
      </c>
      <c r="C103" s="59">
        <v>35</v>
      </c>
      <c r="D103" s="23">
        <v>23209079.039999999</v>
      </c>
      <c r="E103" s="41">
        <v>31979</v>
      </c>
      <c r="F103" s="15">
        <f t="shared" si="0"/>
        <v>725.76</v>
      </c>
      <c r="G103" s="16"/>
      <c r="H103" s="15">
        <f t="shared" si="1"/>
        <v>129785.2888584465</v>
      </c>
      <c r="I103" s="15">
        <f t="shared" si="2"/>
        <v>178.82673178247148</v>
      </c>
      <c r="J103" s="15">
        <f t="shared" si="3"/>
        <v>6258.9356123865018</v>
      </c>
      <c r="K103" s="3"/>
      <c r="L103" s="16"/>
    </row>
    <row r="104" spans="1:12" x14ac:dyDescent="0.25">
      <c r="A104" s="31">
        <f t="shared" si="13"/>
        <v>97</v>
      </c>
      <c r="B104" s="58" t="s">
        <v>194</v>
      </c>
      <c r="C104" s="59">
        <v>35</v>
      </c>
      <c r="D104" s="23">
        <v>2924215.56</v>
      </c>
      <c r="E104" s="41">
        <v>5124</v>
      </c>
      <c r="F104" s="15">
        <f t="shared" si="0"/>
        <v>570.69000000000005</v>
      </c>
      <c r="G104" s="16"/>
      <c r="H104" s="15">
        <f t="shared" si="1"/>
        <v>40851.200446699244</v>
      </c>
      <c r="I104" s="15">
        <f t="shared" si="2"/>
        <v>71.582120672693122</v>
      </c>
      <c r="J104" s="15">
        <f t="shared" si="3"/>
        <v>2505.3742235442592</v>
      </c>
      <c r="K104" s="3"/>
      <c r="L104" s="16"/>
    </row>
    <row r="105" spans="1:12" x14ac:dyDescent="0.25">
      <c r="A105" s="31">
        <f t="shared" si="13"/>
        <v>98</v>
      </c>
      <c r="B105" s="58" t="s">
        <v>199</v>
      </c>
      <c r="C105" s="59">
        <v>35</v>
      </c>
      <c r="D105" s="23">
        <v>506943.92700000003</v>
      </c>
      <c r="E105" s="41">
        <v>945</v>
      </c>
      <c r="F105" s="15">
        <f t="shared" si="0"/>
        <v>536.44860000000006</v>
      </c>
      <c r="G105" s="16"/>
      <c r="H105" s="15">
        <f t="shared" si="1"/>
        <v>16490.887178003864</v>
      </c>
      <c r="I105" s="15">
        <f t="shared" si="2"/>
        <v>30.740852297878796</v>
      </c>
      <c r="J105" s="15">
        <f t="shared" si="3"/>
        <v>1075.9298304257579</v>
      </c>
      <c r="K105" s="3"/>
      <c r="L105" s="16"/>
    </row>
    <row r="106" spans="1:12" x14ac:dyDescent="0.25">
      <c r="A106" s="31">
        <f t="shared" si="13"/>
        <v>99</v>
      </c>
      <c r="B106" s="58" t="s">
        <v>204</v>
      </c>
      <c r="C106" s="59">
        <v>35</v>
      </c>
      <c r="D106" s="23">
        <v>472.07</v>
      </c>
      <c r="E106" s="41">
        <v>1</v>
      </c>
      <c r="F106" s="15">
        <f t="shared" si="0"/>
        <v>472.07</v>
      </c>
      <c r="G106" s="16"/>
      <c r="H106" s="15">
        <f t="shared" si="1"/>
        <v>472.07</v>
      </c>
      <c r="I106" s="15">
        <f t="shared" si="2"/>
        <v>1</v>
      </c>
      <c r="J106" s="15">
        <f t="shared" si="3"/>
        <v>35</v>
      </c>
      <c r="K106" s="3"/>
      <c r="L106" s="16"/>
    </row>
    <row r="107" spans="1:12" x14ac:dyDescent="0.25">
      <c r="A107" s="31">
        <f t="shared" si="13"/>
        <v>100</v>
      </c>
      <c r="B107" s="58" t="s">
        <v>207</v>
      </c>
      <c r="C107" s="59">
        <v>35</v>
      </c>
      <c r="D107" s="23">
        <v>725.76</v>
      </c>
      <c r="E107" s="41">
        <v>1</v>
      </c>
      <c r="F107" s="15">
        <f t="shared" si="0"/>
        <v>725.76</v>
      </c>
      <c r="G107" s="16"/>
      <c r="H107" s="15">
        <f t="shared" si="1"/>
        <v>725.76</v>
      </c>
      <c r="I107" s="15">
        <f t="shared" si="2"/>
        <v>1</v>
      </c>
      <c r="J107" s="15">
        <f t="shared" si="3"/>
        <v>35</v>
      </c>
      <c r="K107" s="3"/>
      <c r="L107" s="16"/>
    </row>
    <row r="108" spans="1:12" x14ac:dyDescent="0.25">
      <c r="A108" s="31">
        <f t="shared" si="13"/>
        <v>101</v>
      </c>
      <c r="B108" s="58" t="s">
        <v>186</v>
      </c>
      <c r="C108" s="59">
        <v>35</v>
      </c>
      <c r="D108" s="23">
        <v>8176.4</v>
      </c>
      <c r="E108" s="41">
        <v>10</v>
      </c>
      <c r="F108" s="15">
        <f t="shared" si="0"/>
        <v>817.64</v>
      </c>
      <c r="G108" s="16"/>
      <c r="H108" s="15">
        <f t="shared" si="1"/>
        <v>2585.6047060600736</v>
      </c>
      <c r="I108" s="15">
        <f t="shared" si="2"/>
        <v>3.1622776601683795</v>
      </c>
      <c r="J108" s="15">
        <f t="shared" si="3"/>
        <v>110.67971810589329</v>
      </c>
      <c r="K108" s="3"/>
      <c r="L108" s="16"/>
    </row>
    <row r="109" spans="1:12" x14ac:dyDescent="0.25">
      <c r="A109" s="31">
        <f t="shared" si="13"/>
        <v>102</v>
      </c>
      <c r="B109" s="58" t="s">
        <v>190</v>
      </c>
      <c r="C109" s="59">
        <v>35</v>
      </c>
      <c r="D109" s="23">
        <v>145877.76000000001</v>
      </c>
      <c r="E109" s="41">
        <v>201</v>
      </c>
      <c r="F109" s="15">
        <f t="shared" si="0"/>
        <v>725.76</v>
      </c>
      <c r="G109" s="16"/>
      <c r="H109" s="15">
        <f t="shared" si="1"/>
        <v>10289.423846727279</v>
      </c>
      <c r="I109" s="15">
        <f t="shared" si="2"/>
        <v>14.177446878757825</v>
      </c>
      <c r="J109" s="15">
        <f t="shared" si="3"/>
        <v>496.2106407565239</v>
      </c>
      <c r="K109" s="3"/>
      <c r="L109" s="16"/>
    </row>
    <row r="110" spans="1:12" x14ac:dyDescent="0.25">
      <c r="A110" s="31">
        <f t="shared" si="13"/>
        <v>103</v>
      </c>
      <c r="B110" s="58" t="s">
        <v>195</v>
      </c>
      <c r="C110" s="59">
        <v>35</v>
      </c>
      <c r="D110" s="23">
        <v>1712.0700000000002</v>
      </c>
      <c r="E110" s="41">
        <v>3</v>
      </c>
      <c r="F110" s="15">
        <f t="shared" si="0"/>
        <v>570.69000000000005</v>
      </c>
      <c r="G110" s="16"/>
      <c r="H110" s="15">
        <f t="shared" si="1"/>
        <v>988.46407537148264</v>
      </c>
      <c r="I110" s="15">
        <f t="shared" si="2"/>
        <v>1.7320508075688772</v>
      </c>
      <c r="J110" s="15">
        <f t="shared" si="3"/>
        <v>60.621778264910702</v>
      </c>
      <c r="K110" s="3"/>
      <c r="L110" s="16"/>
    </row>
    <row r="111" spans="1:12" x14ac:dyDescent="0.25">
      <c r="A111" s="31">
        <f t="shared" si="13"/>
        <v>104</v>
      </c>
      <c r="B111" s="58" t="s">
        <v>196</v>
      </c>
      <c r="C111" s="59">
        <v>35</v>
      </c>
      <c r="D111" s="23">
        <v>9563.0399999999991</v>
      </c>
      <c r="E111" s="41">
        <v>3</v>
      </c>
      <c r="F111" s="15">
        <f t="shared" si="0"/>
        <v>3187.68</v>
      </c>
      <c r="G111" s="16"/>
      <c r="H111" s="15">
        <f t="shared" si="1"/>
        <v>5521.2237182711578</v>
      </c>
      <c r="I111" s="15">
        <f t="shared" si="2"/>
        <v>1.7320508075688772</v>
      </c>
      <c r="J111" s="15">
        <f t="shared" si="3"/>
        <v>60.621778264910702</v>
      </c>
      <c r="K111" s="3"/>
      <c r="L111" s="16"/>
    </row>
    <row r="112" spans="1:12" x14ac:dyDescent="0.25">
      <c r="A112" s="31">
        <f t="shared" si="13"/>
        <v>105</v>
      </c>
      <c r="B112" s="58" t="s">
        <v>200</v>
      </c>
      <c r="C112" s="59">
        <v>35</v>
      </c>
      <c r="D112" s="23">
        <v>3187.68</v>
      </c>
      <c r="E112" s="41">
        <v>1</v>
      </c>
      <c r="F112" s="15">
        <f t="shared" si="0"/>
        <v>3187.68</v>
      </c>
      <c r="G112" s="16"/>
      <c r="H112" s="15">
        <f t="shared" si="1"/>
        <v>3187.68</v>
      </c>
      <c r="I112" s="15">
        <f t="shared" si="2"/>
        <v>1</v>
      </c>
      <c r="J112" s="15">
        <f t="shared" si="3"/>
        <v>35</v>
      </c>
      <c r="K112" s="3"/>
      <c r="L112" s="16"/>
    </row>
    <row r="113" spans="1:12" x14ac:dyDescent="0.25">
      <c r="A113" s="31">
        <f t="shared" si="13"/>
        <v>106</v>
      </c>
      <c r="B113" s="58" t="s">
        <v>206</v>
      </c>
      <c r="C113" s="59">
        <v>35</v>
      </c>
      <c r="D113" s="23">
        <v>162571.68</v>
      </c>
      <c r="E113" s="41">
        <v>51</v>
      </c>
      <c r="F113" s="15">
        <f t="shared" si="0"/>
        <v>3187.68</v>
      </c>
      <c r="G113" s="16"/>
      <c r="H113" s="15">
        <f t="shared" si="1"/>
        <v>22764.588573097473</v>
      </c>
      <c r="I113" s="15">
        <f t="shared" si="2"/>
        <v>7.1414284285428504</v>
      </c>
      <c r="J113" s="15">
        <f t="shared" si="3"/>
        <v>249.94999499899976</v>
      </c>
      <c r="K113" s="3"/>
      <c r="L113" s="16"/>
    </row>
    <row r="114" spans="1:12" x14ac:dyDescent="0.25">
      <c r="A114" s="31">
        <f t="shared" si="13"/>
        <v>107</v>
      </c>
      <c r="B114" s="58" t="s">
        <v>179</v>
      </c>
      <c r="C114" s="59">
        <v>35</v>
      </c>
      <c r="D114" s="23">
        <v>796.37599999999998</v>
      </c>
      <c r="E114" s="41">
        <v>1</v>
      </c>
      <c r="F114" s="15">
        <f t="shared" si="0"/>
        <v>796.37599999999998</v>
      </c>
      <c r="G114" s="16"/>
      <c r="H114" s="15">
        <f t="shared" si="1"/>
        <v>796.37599999999998</v>
      </c>
      <c r="I114" s="15">
        <f t="shared" si="2"/>
        <v>1</v>
      </c>
      <c r="J114" s="15">
        <f t="shared" si="3"/>
        <v>35</v>
      </c>
      <c r="K114" s="3"/>
      <c r="L114" s="16"/>
    </row>
    <row r="115" spans="1:12" x14ac:dyDescent="0.25">
      <c r="A115" s="31">
        <f t="shared" si="13"/>
        <v>108</v>
      </c>
      <c r="B115" s="58" t="s">
        <v>187</v>
      </c>
      <c r="C115" s="59">
        <v>35</v>
      </c>
      <c r="D115" s="23">
        <v>6541.12</v>
      </c>
      <c r="E115" s="41">
        <v>8</v>
      </c>
      <c r="F115" s="15">
        <f t="shared" si="0"/>
        <v>817.64</v>
      </c>
      <c r="G115" s="16"/>
      <c r="H115" s="15">
        <f t="shared" si="1"/>
        <v>2312.6351542774751</v>
      </c>
      <c r="I115" s="15">
        <f t="shared" si="2"/>
        <v>2.8284271247461903</v>
      </c>
      <c r="J115" s="15">
        <f t="shared" si="3"/>
        <v>98.994949366116657</v>
      </c>
      <c r="K115" s="3"/>
      <c r="L115" s="16"/>
    </row>
    <row r="116" spans="1:12" x14ac:dyDescent="0.25">
      <c r="A116" s="31">
        <f t="shared" si="13"/>
        <v>109</v>
      </c>
      <c r="B116" s="58" t="s">
        <v>191</v>
      </c>
      <c r="C116" s="59">
        <v>35</v>
      </c>
      <c r="D116" s="23">
        <v>23950.079999999998</v>
      </c>
      <c r="E116" s="41">
        <v>33</v>
      </c>
      <c r="F116" s="15">
        <f t="shared" si="0"/>
        <v>725.76</v>
      </c>
      <c r="G116" s="16"/>
      <c r="H116" s="15">
        <f t="shared" si="1"/>
        <v>4169.17378635144</v>
      </c>
      <c r="I116" s="15">
        <f t="shared" si="2"/>
        <v>5.7445626465380286</v>
      </c>
      <c r="J116" s="15">
        <f t="shared" si="3"/>
        <v>201.05969262883099</v>
      </c>
      <c r="K116" s="3"/>
      <c r="L116" s="16"/>
    </row>
    <row r="117" spans="1:12" x14ac:dyDescent="0.25">
      <c r="A117" s="31">
        <f t="shared" si="13"/>
        <v>110</v>
      </c>
      <c r="B117" s="58" t="s">
        <v>197</v>
      </c>
      <c r="C117" s="59">
        <v>35</v>
      </c>
      <c r="D117" s="23">
        <v>1712.0700000000002</v>
      </c>
      <c r="E117" s="41">
        <v>3</v>
      </c>
      <c r="F117" s="15">
        <f t="shared" si="0"/>
        <v>570.69000000000005</v>
      </c>
      <c r="G117" s="16"/>
      <c r="H117" s="15">
        <f t="shared" si="1"/>
        <v>988.46407537148264</v>
      </c>
      <c r="I117" s="15">
        <f t="shared" si="2"/>
        <v>1.7320508075688772</v>
      </c>
      <c r="J117" s="15">
        <f t="shared" si="3"/>
        <v>60.621778264910702</v>
      </c>
      <c r="K117" s="3"/>
      <c r="L117" s="16"/>
    </row>
    <row r="118" spans="1:12" x14ac:dyDescent="0.25">
      <c r="A118" s="31">
        <f t="shared" si="13"/>
        <v>111</v>
      </c>
      <c r="B118" s="58" t="s">
        <v>201</v>
      </c>
      <c r="C118" s="59">
        <v>35</v>
      </c>
      <c r="D118" s="23">
        <v>1072.8972000000001</v>
      </c>
      <c r="E118" s="41">
        <v>2</v>
      </c>
      <c r="F118" s="15">
        <f t="shared" si="0"/>
        <v>536.44860000000006</v>
      </c>
      <c r="G118" s="16"/>
      <c r="H118" s="15">
        <f t="shared" si="1"/>
        <v>758.65288563605964</v>
      </c>
      <c r="I118" s="15">
        <f t="shared" si="2"/>
        <v>1.4142135623730951</v>
      </c>
      <c r="J118" s="15">
        <f t="shared" si="3"/>
        <v>49.497474683058329</v>
      </c>
      <c r="K118" s="3"/>
      <c r="L118" s="16"/>
    </row>
    <row r="119" spans="1:12" x14ac:dyDescent="0.25">
      <c r="A119" s="31">
        <f t="shared" si="13"/>
        <v>112</v>
      </c>
      <c r="B119" s="58" t="s">
        <v>413</v>
      </c>
      <c r="C119" s="59">
        <v>35</v>
      </c>
      <c r="D119" s="23">
        <v>1141.3800000000001</v>
      </c>
      <c r="E119" s="41">
        <v>2</v>
      </c>
      <c r="F119" s="15">
        <f t="shared" si="0"/>
        <v>570.69000000000005</v>
      </c>
      <c r="G119" s="16"/>
      <c r="H119" s="15">
        <f t="shared" si="1"/>
        <v>807.07753791070172</v>
      </c>
      <c r="I119" s="15">
        <f t="shared" si="2"/>
        <v>1.4142135623730951</v>
      </c>
      <c r="J119" s="15">
        <f t="shared" si="3"/>
        <v>49.497474683058329</v>
      </c>
      <c r="K119" s="3"/>
      <c r="L119" s="16"/>
    </row>
    <row r="120" spans="1:12" x14ac:dyDescent="0.25">
      <c r="A120" s="31">
        <f t="shared" si="13"/>
        <v>113</v>
      </c>
      <c r="B120" s="58" t="s">
        <v>182</v>
      </c>
      <c r="C120" s="59">
        <v>35</v>
      </c>
      <c r="D120" s="23">
        <v>4977.3499999999995</v>
      </c>
      <c r="E120" s="41">
        <v>7</v>
      </c>
      <c r="F120" s="15">
        <f t="shared" si="0"/>
        <v>711.05</v>
      </c>
      <c r="G120" s="16"/>
      <c r="H120" s="15">
        <f t="shared" si="1"/>
        <v>1881.2614697324771</v>
      </c>
      <c r="I120" s="15">
        <f t="shared" si="2"/>
        <v>2.6457513110645907</v>
      </c>
      <c r="J120" s="15">
        <f t="shared" si="3"/>
        <v>92.601295887260676</v>
      </c>
      <c r="K120" s="3"/>
      <c r="L120" s="16"/>
    </row>
    <row r="121" spans="1:12" x14ac:dyDescent="0.25">
      <c r="A121" s="31">
        <f t="shared" si="13"/>
        <v>114</v>
      </c>
      <c r="B121" s="58" t="s">
        <v>184</v>
      </c>
      <c r="C121" s="59">
        <v>35</v>
      </c>
      <c r="D121" s="23">
        <v>7965.36</v>
      </c>
      <c r="E121" s="41">
        <v>9</v>
      </c>
      <c r="F121" s="15">
        <f t="shared" si="0"/>
        <v>885.04</v>
      </c>
      <c r="G121" s="16"/>
      <c r="H121" s="15">
        <f t="shared" si="1"/>
        <v>2655.12</v>
      </c>
      <c r="I121" s="15">
        <f t="shared" si="2"/>
        <v>3</v>
      </c>
      <c r="J121" s="15">
        <f t="shared" si="3"/>
        <v>105</v>
      </c>
      <c r="K121" s="3"/>
      <c r="L121" s="16"/>
    </row>
    <row r="122" spans="1:12" x14ac:dyDescent="0.25">
      <c r="A122" s="31">
        <f t="shared" si="13"/>
        <v>115</v>
      </c>
      <c r="B122" s="58" t="s">
        <v>188</v>
      </c>
      <c r="C122" s="59">
        <v>35</v>
      </c>
      <c r="D122" s="23">
        <v>88305.12</v>
      </c>
      <c r="E122" s="41">
        <v>108</v>
      </c>
      <c r="F122" s="15">
        <f t="shared" si="0"/>
        <v>817.64</v>
      </c>
      <c r="G122" s="16"/>
      <c r="H122" s="15">
        <f t="shared" si="1"/>
        <v>8497.1641338037007</v>
      </c>
      <c r="I122" s="15">
        <f t="shared" si="2"/>
        <v>10.392304845413264</v>
      </c>
      <c r="J122" s="15">
        <f t="shared" si="3"/>
        <v>363.73066958946424</v>
      </c>
      <c r="K122" s="3"/>
      <c r="L122" s="16"/>
    </row>
    <row r="123" spans="1:12" x14ac:dyDescent="0.25">
      <c r="A123" s="31">
        <f t="shared" si="13"/>
        <v>116</v>
      </c>
      <c r="B123" s="58" t="s">
        <v>192</v>
      </c>
      <c r="C123" s="59">
        <v>35</v>
      </c>
      <c r="D123" s="23">
        <v>600203.52000000002</v>
      </c>
      <c r="E123" s="41">
        <v>827</v>
      </c>
      <c r="F123" s="15">
        <f t="shared" si="0"/>
        <v>725.76</v>
      </c>
      <c r="G123" s="16"/>
      <c r="H123" s="15">
        <f t="shared" si="1"/>
        <v>20871.121356438904</v>
      </c>
      <c r="I123" s="15">
        <f t="shared" si="2"/>
        <v>28.757607689096812</v>
      </c>
      <c r="J123" s="15">
        <f t="shared" si="3"/>
        <v>1006.5162691183884</v>
      </c>
      <c r="K123" s="3"/>
      <c r="L123" s="16"/>
    </row>
    <row r="124" spans="1:12" x14ac:dyDescent="0.25">
      <c r="A124" s="31">
        <f t="shared" si="13"/>
        <v>117</v>
      </c>
      <c r="B124" s="58" t="s">
        <v>198</v>
      </c>
      <c r="C124" s="59">
        <v>35</v>
      </c>
      <c r="D124" s="23">
        <v>131258.70000000001</v>
      </c>
      <c r="E124" s="41">
        <v>230</v>
      </c>
      <c r="F124" s="15">
        <f t="shared" si="0"/>
        <v>570.69000000000005</v>
      </c>
      <c r="G124" s="16"/>
      <c r="H124" s="15">
        <f t="shared" ref="H124:H153" si="14">F124*E124^0.5</f>
        <v>8654.9423743315601</v>
      </c>
      <c r="I124" s="15">
        <f t="shared" ref="I124:I153" si="15">E124^0.5</f>
        <v>15.165750888103101</v>
      </c>
      <c r="J124" s="15">
        <f t="shared" ref="J124:J153" si="16">C124*E124^0.5</f>
        <v>530.8012810836085</v>
      </c>
      <c r="K124" s="3"/>
      <c r="L124" s="16"/>
    </row>
    <row r="125" spans="1:12" x14ac:dyDescent="0.25">
      <c r="A125" s="31">
        <f t="shared" si="13"/>
        <v>118</v>
      </c>
      <c r="B125" s="58" t="s">
        <v>202</v>
      </c>
      <c r="C125" s="59">
        <v>35</v>
      </c>
      <c r="D125" s="23">
        <v>11801.869200000001</v>
      </c>
      <c r="E125" s="41">
        <v>22</v>
      </c>
      <c r="F125" s="15">
        <f t="shared" si="0"/>
        <v>536.44860000000006</v>
      </c>
      <c r="G125" s="16"/>
      <c r="H125" s="15">
        <f t="shared" si="14"/>
        <v>2516.1669677752152</v>
      </c>
      <c r="I125" s="15">
        <f t="shared" si="15"/>
        <v>4.6904157598234297</v>
      </c>
      <c r="J125" s="15">
        <f t="shared" si="16"/>
        <v>164.16455159382005</v>
      </c>
      <c r="K125" s="3"/>
      <c r="L125" s="16"/>
    </row>
    <row r="126" spans="1:12" x14ac:dyDescent="0.25">
      <c r="A126" s="31">
        <f t="shared" si="13"/>
        <v>119</v>
      </c>
      <c r="B126" s="58" t="s">
        <v>203</v>
      </c>
      <c r="C126" s="59">
        <v>35</v>
      </c>
      <c r="D126" s="23">
        <v>504.26</v>
      </c>
      <c r="E126" s="41">
        <v>1</v>
      </c>
      <c r="F126" s="15">
        <f t="shared" si="0"/>
        <v>504.26</v>
      </c>
      <c r="G126" s="16"/>
      <c r="H126" s="15">
        <f t="shared" si="14"/>
        <v>504.26</v>
      </c>
      <c r="I126" s="15">
        <f t="shared" si="15"/>
        <v>1</v>
      </c>
      <c r="J126" s="15">
        <f t="shared" si="16"/>
        <v>35</v>
      </c>
      <c r="K126" s="3"/>
      <c r="L126" s="16"/>
    </row>
    <row r="127" spans="1:12" x14ac:dyDescent="0.25">
      <c r="A127" s="31">
        <f t="shared" si="13"/>
        <v>120</v>
      </c>
      <c r="B127" s="58" t="s">
        <v>208</v>
      </c>
      <c r="C127" s="59">
        <v>35</v>
      </c>
      <c r="D127" s="23">
        <v>2452.92</v>
      </c>
      <c r="E127" s="41">
        <v>3</v>
      </c>
      <c r="F127" s="15">
        <f t="shared" si="0"/>
        <v>817.64</v>
      </c>
      <c r="G127" s="16"/>
      <c r="H127" s="15">
        <f t="shared" si="14"/>
        <v>1416.1940223006168</v>
      </c>
      <c r="I127" s="15">
        <f t="shared" si="15"/>
        <v>1.7320508075688772</v>
      </c>
      <c r="J127" s="15">
        <f t="shared" si="16"/>
        <v>60.621778264910702</v>
      </c>
      <c r="K127" s="3"/>
      <c r="L127" s="16"/>
    </row>
    <row r="128" spans="1:12" x14ac:dyDescent="0.25">
      <c r="A128" s="31">
        <f t="shared" si="13"/>
        <v>121</v>
      </c>
      <c r="B128" s="58" t="s">
        <v>212</v>
      </c>
      <c r="C128" s="59">
        <v>40</v>
      </c>
      <c r="D128" s="23">
        <v>4455.5200000000004</v>
      </c>
      <c r="E128" s="41">
        <v>4</v>
      </c>
      <c r="F128" s="15">
        <f t="shared" si="0"/>
        <v>1113.8800000000001</v>
      </c>
      <c r="G128" s="16"/>
      <c r="H128" s="15">
        <f t="shared" si="14"/>
        <v>2227.7600000000002</v>
      </c>
      <c r="I128" s="15">
        <f t="shared" si="15"/>
        <v>2</v>
      </c>
      <c r="J128" s="15">
        <f t="shared" si="16"/>
        <v>80</v>
      </c>
      <c r="K128" s="3"/>
      <c r="L128" s="16"/>
    </row>
    <row r="129" spans="1:12" x14ac:dyDescent="0.25">
      <c r="A129" s="31">
        <f t="shared" si="13"/>
        <v>122</v>
      </c>
      <c r="B129" s="58" t="s">
        <v>214</v>
      </c>
      <c r="C129" s="59">
        <v>40</v>
      </c>
      <c r="D129" s="23">
        <v>4494.16</v>
      </c>
      <c r="E129" s="41">
        <v>4</v>
      </c>
      <c r="F129" s="15">
        <f t="shared" si="0"/>
        <v>1123.54</v>
      </c>
      <c r="G129" s="16"/>
      <c r="H129" s="15">
        <f t="shared" si="14"/>
        <v>2247.08</v>
      </c>
      <c r="I129" s="15">
        <f t="shared" si="15"/>
        <v>2</v>
      </c>
      <c r="J129" s="15">
        <f t="shared" si="16"/>
        <v>80</v>
      </c>
      <c r="K129" s="3"/>
      <c r="L129" s="16"/>
    </row>
    <row r="130" spans="1:12" x14ac:dyDescent="0.25">
      <c r="A130" s="31">
        <f t="shared" si="13"/>
        <v>123</v>
      </c>
      <c r="B130" s="58" t="s">
        <v>222</v>
      </c>
      <c r="C130" s="59">
        <v>40</v>
      </c>
      <c r="D130" s="23">
        <v>1791.18</v>
      </c>
      <c r="E130" s="41">
        <v>2</v>
      </c>
      <c r="F130" s="15">
        <f t="shared" si="0"/>
        <v>895.59</v>
      </c>
      <c r="G130" s="16"/>
      <c r="H130" s="15">
        <f t="shared" si="14"/>
        <v>1266.5555243257204</v>
      </c>
      <c r="I130" s="15">
        <f t="shared" si="15"/>
        <v>1.4142135623730951</v>
      </c>
      <c r="J130" s="15">
        <f t="shared" si="16"/>
        <v>56.568542494923804</v>
      </c>
      <c r="K130" s="3"/>
      <c r="L130" s="16"/>
    </row>
    <row r="131" spans="1:12" x14ac:dyDescent="0.25">
      <c r="A131" s="31">
        <f t="shared" si="13"/>
        <v>124</v>
      </c>
      <c r="B131" s="58" t="s">
        <v>215</v>
      </c>
      <c r="C131" s="59">
        <v>40</v>
      </c>
      <c r="D131" s="23">
        <v>4883.17</v>
      </c>
      <c r="E131" s="41">
        <v>1</v>
      </c>
      <c r="F131" s="15">
        <f t="shared" si="0"/>
        <v>4883.17</v>
      </c>
      <c r="G131" s="16"/>
      <c r="H131" s="15">
        <f t="shared" si="14"/>
        <v>4883.17</v>
      </c>
      <c r="I131" s="15">
        <f t="shared" si="15"/>
        <v>1</v>
      </c>
      <c r="J131" s="15">
        <f t="shared" si="16"/>
        <v>40</v>
      </c>
      <c r="K131" s="3"/>
      <c r="L131" s="16"/>
    </row>
    <row r="132" spans="1:12" x14ac:dyDescent="0.25">
      <c r="A132" s="31">
        <f t="shared" si="13"/>
        <v>125</v>
      </c>
      <c r="B132" s="58" t="s">
        <v>414</v>
      </c>
      <c r="C132" s="59">
        <v>40</v>
      </c>
      <c r="D132" s="23">
        <v>895.95</v>
      </c>
      <c r="E132" s="41">
        <v>1</v>
      </c>
      <c r="F132" s="15">
        <f t="shared" si="0"/>
        <v>895.95</v>
      </c>
      <c r="G132" s="16"/>
      <c r="H132" s="15">
        <f t="shared" si="14"/>
        <v>895.95</v>
      </c>
      <c r="I132" s="15">
        <f t="shared" si="15"/>
        <v>1</v>
      </c>
      <c r="J132" s="15">
        <f t="shared" si="16"/>
        <v>40</v>
      </c>
      <c r="K132" s="3"/>
      <c r="L132" s="16"/>
    </row>
    <row r="133" spans="1:12" x14ac:dyDescent="0.25">
      <c r="A133" s="31">
        <f t="shared" si="13"/>
        <v>126</v>
      </c>
      <c r="B133" s="58" t="s">
        <v>415</v>
      </c>
      <c r="C133" s="59">
        <v>40</v>
      </c>
      <c r="D133" s="23">
        <v>837.72</v>
      </c>
      <c r="E133" s="41">
        <v>1</v>
      </c>
      <c r="F133" s="15">
        <f t="shared" si="0"/>
        <v>837.72</v>
      </c>
      <c r="G133" s="16"/>
      <c r="H133" s="15">
        <f t="shared" si="14"/>
        <v>837.72</v>
      </c>
      <c r="I133" s="15">
        <f t="shared" si="15"/>
        <v>1</v>
      </c>
      <c r="J133" s="15">
        <f t="shared" si="16"/>
        <v>40</v>
      </c>
      <c r="K133" s="3"/>
      <c r="L133" s="16"/>
    </row>
    <row r="134" spans="1:12" x14ac:dyDescent="0.25">
      <c r="A134" s="31">
        <f t="shared" si="13"/>
        <v>127</v>
      </c>
      <c r="B134" s="58" t="s">
        <v>416</v>
      </c>
      <c r="C134" s="59">
        <v>40</v>
      </c>
      <c r="D134" s="23">
        <v>787.45680000000004</v>
      </c>
      <c r="E134" s="41">
        <v>1</v>
      </c>
      <c r="F134" s="15">
        <f t="shared" si="0"/>
        <v>787.45680000000004</v>
      </c>
      <c r="G134" s="16"/>
      <c r="H134" s="15">
        <f t="shared" si="14"/>
        <v>787.45680000000004</v>
      </c>
      <c r="I134" s="15">
        <f t="shared" si="15"/>
        <v>1</v>
      </c>
      <c r="J134" s="15">
        <f t="shared" si="16"/>
        <v>40</v>
      </c>
      <c r="K134" s="3"/>
      <c r="L134" s="16"/>
    </row>
    <row r="135" spans="1:12" x14ac:dyDescent="0.25">
      <c r="A135" s="31">
        <f t="shared" si="13"/>
        <v>128</v>
      </c>
      <c r="B135" s="58" t="s">
        <v>239</v>
      </c>
      <c r="C135" s="59">
        <v>40</v>
      </c>
      <c r="D135" s="23">
        <v>8891.4600000000009</v>
      </c>
      <c r="E135" s="41">
        <v>6</v>
      </c>
      <c r="F135" s="15">
        <f t="shared" si="0"/>
        <v>1481.91</v>
      </c>
      <c r="G135" s="16"/>
      <c r="H135" s="15">
        <f t="shared" si="14"/>
        <v>3629.9233447278193</v>
      </c>
      <c r="I135" s="15">
        <f t="shared" si="15"/>
        <v>2.4494897427831779</v>
      </c>
      <c r="J135" s="15">
        <f t="shared" si="16"/>
        <v>97.979589711327122</v>
      </c>
      <c r="K135" s="3"/>
      <c r="L135" s="16"/>
    </row>
    <row r="136" spans="1:12" x14ac:dyDescent="0.25">
      <c r="A136" s="31">
        <f t="shared" si="13"/>
        <v>129</v>
      </c>
      <c r="B136" s="58" t="s">
        <v>209</v>
      </c>
      <c r="C136" s="59">
        <v>40</v>
      </c>
      <c r="D136" s="23">
        <v>12987.810000000001</v>
      </c>
      <c r="E136" s="41">
        <v>11</v>
      </c>
      <c r="F136" s="15">
        <f t="shared" si="0"/>
        <v>1180.71</v>
      </c>
      <c r="G136" s="16"/>
      <c r="H136" s="15">
        <f t="shared" si="14"/>
        <v>3915.9720562205243</v>
      </c>
      <c r="I136" s="15">
        <f t="shared" si="15"/>
        <v>3.3166247903553998</v>
      </c>
      <c r="J136" s="15">
        <f t="shared" si="16"/>
        <v>132.66499161421598</v>
      </c>
      <c r="K136" s="3"/>
      <c r="L136" s="16"/>
    </row>
    <row r="137" spans="1:12" x14ac:dyDescent="0.25">
      <c r="A137" s="31">
        <f t="shared" si="13"/>
        <v>130</v>
      </c>
      <c r="B137" s="58" t="s">
        <v>213</v>
      </c>
      <c r="C137" s="59">
        <v>40</v>
      </c>
      <c r="D137" s="23">
        <v>33416.400000000001</v>
      </c>
      <c r="E137" s="41">
        <v>30</v>
      </c>
      <c r="F137" s="15">
        <f t="shared" si="0"/>
        <v>1113.8800000000001</v>
      </c>
      <c r="G137" s="16"/>
      <c r="H137" s="15">
        <f t="shared" si="14"/>
        <v>6100.9720235385448</v>
      </c>
      <c r="I137" s="15">
        <f t="shared" si="15"/>
        <v>5.4772255750516612</v>
      </c>
      <c r="J137" s="15">
        <f t="shared" si="16"/>
        <v>219.08902300206645</v>
      </c>
      <c r="K137" s="3"/>
      <c r="L137" s="16"/>
    </row>
    <row r="138" spans="1:12" x14ac:dyDescent="0.25">
      <c r="A138" s="31">
        <f t="shared" ref="A138:A201" si="17">A137+1</f>
        <v>131</v>
      </c>
      <c r="B138" s="58" t="s">
        <v>216</v>
      </c>
      <c r="C138" s="59">
        <v>40</v>
      </c>
      <c r="D138" s="23">
        <v>3048164.02</v>
      </c>
      <c r="E138" s="41">
        <v>2713</v>
      </c>
      <c r="F138" s="15">
        <f t="shared" si="0"/>
        <v>1123.54</v>
      </c>
      <c r="G138" s="16"/>
      <c r="H138" s="15">
        <f t="shared" si="14"/>
        <v>58521.228652778642</v>
      </c>
      <c r="I138" s="15">
        <f t="shared" si="15"/>
        <v>52.086466572421671</v>
      </c>
      <c r="J138" s="15">
        <f t="shared" si="16"/>
        <v>2083.4586628968668</v>
      </c>
      <c r="K138" s="3"/>
      <c r="L138" s="16"/>
    </row>
    <row r="139" spans="1:12" x14ac:dyDescent="0.25">
      <c r="A139" s="31">
        <f t="shared" si="17"/>
        <v>132</v>
      </c>
      <c r="B139" s="58" t="s">
        <v>220</v>
      </c>
      <c r="C139" s="59">
        <v>40</v>
      </c>
      <c r="D139" s="23">
        <v>344065.05</v>
      </c>
      <c r="E139" s="41">
        <v>345</v>
      </c>
      <c r="F139" s="15">
        <f t="shared" si="0"/>
        <v>997.29</v>
      </c>
      <c r="G139" s="16"/>
      <c r="H139" s="15">
        <f t="shared" si="14"/>
        <v>18523.839605073779</v>
      </c>
      <c r="I139" s="15">
        <f t="shared" si="15"/>
        <v>18.574175621006709</v>
      </c>
      <c r="J139" s="15">
        <f t="shared" si="16"/>
        <v>742.96702484026832</v>
      </c>
      <c r="K139" s="3"/>
      <c r="L139" s="16"/>
    </row>
    <row r="140" spans="1:12" x14ac:dyDescent="0.25">
      <c r="A140" s="31">
        <f t="shared" si="17"/>
        <v>133</v>
      </c>
      <c r="B140" s="58" t="s">
        <v>223</v>
      </c>
      <c r="C140" s="59">
        <v>40</v>
      </c>
      <c r="D140" s="23">
        <v>27513420.390000001</v>
      </c>
      <c r="E140" s="41">
        <v>30721</v>
      </c>
      <c r="F140" s="15">
        <f t="shared" si="0"/>
        <v>895.59</v>
      </c>
      <c r="G140" s="16"/>
      <c r="H140" s="15">
        <f t="shared" si="14"/>
        <v>156973.70533653113</v>
      </c>
      <c r="I140" s="15">
        <f t="shared" si="15"/>
        <v>175.2740711000917</v>
      </c>
      <c r="J140" s="15">
        <f t="shared" si="16"/>
        <v>7010.9628440036686</v>
      </c>
      <c r="K140" s="3"/>
      <c r="L140" s="16"/>
    </row>
    <row r="141" spans="1:12" x14ac:dyDescent="0.25">
      <c r="A141" s="31">
        <f t="shared" si="17"/>
        <v>134</v>
      </c>
      <c r="B141" s="58" t="s">
        <v>227</v>
      </c>
      <c r="C141" s="59">
        <v>40</v>
      </c>
      <c r="D141" s="23">
        <v>16896812.400000002</v>
      </c>
      <c r="E141" s="41">
        <v>20170</v>
      </c>
      <c r="F141" s="15">
        <f t="shared" si="0"/>
        <v>837.72000000000014</v>
      </c>
      <c r="G141" s="16"/>
      <c r="H141" s="15">
        <f t="shared" si="14"/>
        <v>118973.93699347772</v>
      </c>
      <c r="I141" s="15">
        <f t="shared" si="15"/>
        <v>142.02112518917741</v>
      </c>
      <c r="J141" s="15">
        <f t="shared" si="16"/>
        <v>5680.8450075670962</v>
      </c>
      <c r="K141" s="3"/>
      <c r="L141" s="16"/>
    </row>
    <row r="142" spans="1:12" x14ac:dyDescent="0.25">
      <c r="A142" s="31">
        <f t="shared" si="17"/>
        <v>135</v>
      </c>
      <c r="B142" s="58" t="s">
        <v>231</v>
      </c>
      <c r="C142" s="59">
        <v>40</v>
      </c>
      <c r="D142" s="23">
        <v>577205.83440000005</v>
      </c>
      <c r="E142" s="41">
        <v>733</v>
      </c>
      <c r="F142" s="15">
        <f t="shared" si="0"/>
        <v>787.45680000000004</v>
      </c>
      <c r="G142" s="16"/>
      <c r="H142" s="15">
        <f t="shared" si="14"/>
        <v>21319.583938199965</v>
      </c>
      <c r="I142" s="15">
        <f t="shared" si="15"/>
        <v>27.073972741361768</v>
      </c>
      <c r="J142" s="15">
        <f t="shared" si="16"/>
        <v>1082.9589096544707</v>
      </c>
      <c r="K142" s="3"/>
      <c r="L142" s="16"/>
    </row>
    <row r="143" spans="1:12" x14ac:dyDescent="0.25">
      <c r="A143" s="31">
        <f t="shared" si="17"/>
        <v>136</v>
      </c>
      <c r="B143" s="58" t="s">
        <v>235</v>
      </c>
      <c r="C143" s="59">
        <v>40</v>
      </c>
      <c r="D143" s="23">
        <v>36270.260208000007</v>
      </c>
      <c r="E143" s="41">
        <v>49</v>
      </c>
      <c r="F143" s="15">
        <f t="shared" si="0"/>
        <v>740.20939200000009</v>
      </c>
      <c r="G143" s="16"/>
      <c r="H143" s="15">
        <f t="shared" si="14"/>
        <v>5181.465744000001</v>
      </c>
      <c r="I143" s="15">
        <f t="shared" si="15"/>
        <v>7</v>
      </c>
      <c r="J143" s="15">
        <f t="shared" si="16"/>
        <v>280</v>
      </c>
      <c r="K143" s="3"/>
      <c r="L143" s="16"/>
    </row>
    <row r="144" spans="1:12" x14ac:dyDescent="0.25">
      <c r="A144" s="31">
        <f t="shared" si="17"/>
        <v>137</v>
      </c>
      <c r="B144" s="58" t="s">
        <v>237</v>
      </c>
      <c r="C144" s="59">
        <v>40</v>
      </c>
      <c r="D144" s="23">
        <v>816.26</v>
      </c>
      <c r="E144" s="41">
        <v>1</v>
      </c>
      <c r="F144" s="15">
        <f t="shared" si="0"/>
        <v>816.26</v>
      </c>
      <c r="G144" s="16"/>
      <c r="H144" s="15">
        <f t="shared" si="14"/>
        <v>816.26</v>
      </c>
      <c r="I144" s="15">
        <f t="shared" si="15"/>
        <v>1</v>
      </c>
      <c r="J144" s="15">
        <f t="shared" si="16"/>
        <v>40</v>
      </c>
      <c r="K144" s="3"/>
      <c r="L144" s="16"/>
    </row>
    <row r="145" spans="1:12" x14ac:dyDescent="0.25">
      <c r="A145" s="31">
        <f t="shared" si="17"/>
        <v>138</v>
      </c>
      <c r="B145" s="58" t="s">
        <v>238</v>
      </c>
      <c r="C145" s="59">
        <v>40</v>
      </c>
      <c r="D145" s="23">
        <v>1314.49</v>
      </c>
      <c r="E145" s="41">
        <v>1</v>
      </c>
      <c r="F145" s="15">
        <f t="shared" si="0"/>
        <v>1314.49</v>
      </c>
      <c r="G145" s="16"/>
      <c r="H145" s="15">
        <f t="shared" si="14"/>
        <v>1314.49</v>
      </c>
      <c r="I145" s="15">
        <f t="shared" si="15"/>
        <v>1</v>
      </c>
      <c r="J145" s="15">
        <f t="shared" si="16"/>
        <v>40</v>
      </c>
      <c r="K145" s="3"/>
      <c r="L145" s="16"/>
    </row>
    <row r="146" spans="1:12" x14ac:dyDescent="0.25">
      <c r="A146" s="31">
        <f t="shared" si="17"/>
        <v>139</v>
      </c>
      <c r="B146" s="58" t="s">
        <v>241</v>
      </c>
      <c r="C146" s="59">
        <v>40</v>
      </c>
      <c r="D146" s="23">
        <v>5373.54</v>
      </c>
      <c r="E146" s="41">
        <v>6</v>
      </c>
      <c r="F146" s="15">
        <f t="shared" si="0"/>
        <v>895.59</v>
      </c>
      <c r="G146" s="16"/>
      <c r="H146" s="15">
        <f t="shared" si="14"/>
        <v>2193.7385187391865</v>
      </c>
      <c r="I146" s="15">
        <f t="shared" si="15"/>
        <v>2.4494897427831779</v>
      </c>
      <c r="J146" s="15">
        <f t="shared" si="16"/>
        <v>97.979589711327122</v>
      </c>
      <c r="K146" s="3"/>
      <c r="L146" s="16"/>
    </row>
    <row r="147" spans="1:12" x14ac:dyDescent="0.25">
      <c r="A147" s="31">
        <f t="shared" si="17"/>
        <v>140</v>
      </c>
      <c r="B147" s="58" t="s">
        <v>217</v>
      </c>
      <c r="C147" s="59">
        <v>40</v>
      </c>
      <c r="D147" s="23">
        <v>3370.62</v>
      </c>
      <c r="E147" s="41">
        <v>3</v>
      </c>
      <c r="F147" s="15">
        <f t="shared" si="0"/>
        <v>1123.54</v>
      </c>
      <c r="G147" s="16"/>
      <c r="H147" s="15">
        <f t="shared" si="14"/>
        <v>1946.0283643359362</v>
      </c>
      <c r="I147" s="15">
        <f t="shared" si="15"/>
        <v>1.7320508075688772</v>
      </c>
      <c r="J147" s="15">
        <f t="shared" si="16"/>
        <v>69.282032302755084</v>
      </c>
      <c r="K147" s="3"/>
      <c r="L147" s="16"/>
    </row>
    <row r="148" spans="1:12" x14ac:dyDescent="0.25">
      <c r="A148" s="31">
        <f t="shared" si="17"/>
        <v>141</v>
      </c>
      <c r="B148" s="58" t="s">
        <v>224</v>
      </c>
      <c r="C148" s="59">
        <v>40</v>
      </c>
      <c r="D148" s="23">
        <v>194343.03</v>
      </c>
      <c r="E148" s="41">
        <v>217</v>
      </c>
      <c r="F148" s="15">
        <f t="shared" si="0"/>
        <v>895.59</v>
      </c>
      <c r="G148" s="16"/>
      <c r="H148" s="15">
        <f t="shared" si="14"/>
        <v>13192.864519796298</v>
      </c>
      <c r="I148" s="15">
        <f t="shared" si="15"/>
        <v>14.730919862656235</v>
      </c>
      <c r="J148" s="15">
        <f t="shared" si="16"/>
        <v>589.23679450624934</v>
      </c>
      <c r="K148" s="3"/>
      <c r="L148" s="16"/>
    </row>
    <row r="149" spans="1:12" x14ac:dyDescent="0.25">
      <c r="A149" s="31">
        <f t="shared" si="17"/>
        <v>142</v>
      </c>
      <c r="B149" s="58" t="s">
        <v>228</v>
      </c>
      <c r="C149" s="59">
        <v>40</v>
      </c>
      <c r="D149" s="23">
        <v>139061.52000000002</v>
      </c>
      <c r="E149" s="41">
        <v>166</v>
      </c>
      <c r="F149" s="15">
        <f t="shared" si="0"/>
        <v>837.72000000000014</v>
      </c>
      <c r="G149" s="16"/>
      <c r="H149" s="15">
        <f t="shared" si="14"/>
        <v>10793.267185352175</v>
      </c>
      <c r="I149" s="15">
        <f t="shared" si="15"/>
        <v>12.884098726725126</v>
      </c>
      <c r="J149" s="15">
        <f t="shared" si="16"/>
        <v>515.363949069005</v>
      </c>
      <c r="K149" s="3"/>
      <c r="L149" s="16"/>
    </row>
    <row r="150" spans="1:12" x14ac:dyDescent="0.25">
      <c r="A150" s="31">
        <f t="shared" si="17"/>
        <v>143</v>
      </c>
      <c r="B150" s="58" t="s">
        <v>210</v>
      </c>
      <c r="C150" s="59">
        <v>40</v>
      </c>
      <c r="D150" s="23">
        <v>9766.34</v>
      </c>
      <c r="E150" s="41">
        <v>2</v>
      </c>
      <c r="F150" s="15">
        <f t="shared" si="0"/>
        <v>4883.17</v>
      </c>
      <c r="G150" s="16"/>
      <c r="H150" s="15">
        <f t="shared" si="14"/>
        <v>6905.8452413734267</v>
      </c>
      <c r="I150" s="15">
        <f t="shared" si="15"/>
        <v>1.4142135623730951</v>
      </c>
      <c r="J150" s="15">
        <f t="shared" si="16"/>
        <v>56.568542494923804</v>
      </c>
      <c r="K150" s="3"/>
      <c r="L150" s="16"/>
    </row>
    <row r="151" spans="1:12" x14ac:dyDescent="0.25">
      <c r="A151" s="31">
        <f t="shared" si="17"/>
        <v>144</v>
      </c>
      <c r="B151" s="58" t="s">
        <v>232</v>
      </c>
      <c r="C151" s="59">
        <v>40</v>
      </c>
      <c r="D151" s="23">
        <v>4883.17</v>
      </c>
      <c r="E151" s="41">
        <v>1</v>
      </c>
      <c r="F151" s="15">
        <f t="shared" si="0"/>
        <v>4883.17</v>
      </c>
      <c r="G151" s="16"/>
      <c r="H151" s="15">
        <f t="shared" si="14"/>
        <v>4883.17</v>
      </c>
      <c r="I151" s="15">
        <f t="shared" si="15"/>
        <v>1</v>
      </c>
      <c r="J151" s="15">
        <f t="shared" si="16"/>
        <v>40</v>
      </c>
      <c r="K151" s="3"/>
      <c r="L151" s="16"/>
    </row>
    <row r="152" spans="1:12" x14ac:dyDescent="0.25">
      <c r="A152" s="31">
        <f t="shared" si="17"/>
        <v>145</v>
      </c>
      <c r="B152" s="58" t="s">
        <v>240</v>
      </c>
      <c r="C152" s="59">
        <v>40</v>
      </c>
      <c r="D152" s="23">
        <v>864321.09</v>
      </c>
      <c r="E152" s="41">
        <v>177</v>
      </c>
      <c r="F152" s="15">
        <f t="shared" si="0"/>
        <v>4883.17</v>
      </c>
      <c r="G152" s="16"/>
      <c r="H152" s="15">
        <f t="shared" si="14"/>
        <v>64966.351421757558</v>
      </c>
      <c r="I152" s="15">
        <f t="shared" si="15"/>
        <v>13.30413469565007</v>
      </c>
      <c r="J152" s="15">
        <f t="shared" si="16"/>
        <v>532.16538782600287</v>
      </c>
      <c r="K152" s="3"/>
      <c r="L152" s="16"/>
    </row>
    <row r="153" spans="1:12" x14ac:dyDescent="0.25">
      <c r="A153" s="31">
        <f t="shared" si="17"/>
        <v>146</v>
      </c>
      <c r="B153" s="58" t="s">
        <v>211</v>
      </c>
      <c r="C153" s="59">
        <v>40</v>
      </c>
      <c r="D153" s="23">
        <v>1258.3647999999998</v>
      </c>
      <c r="E153" s="41">
        <v>1</v>
      </c>
      <c r="F153" s="15">
        <f t="shared" si="0"/>
        <v>1258.3647999999998</v>
      </c>
      <c r="G153" s="16"/>
      <c r="H153" s="15">
        <f t="shared" si="14"/>
        <v>1258.3647999999998</v>
      </c>
      <c r="I153" s="15">
        <f t="shared" si="15"/>
        <v>1</v>
      </c>
      <c r="J153" s="15">
        <f t="shared" si="16"/>
        <v>40</v>
      </c>
      <c r="K153" s="3"/>
      <c r="L153" s="16"/>
    </row>
    <row r="154" spans="1:12" x14ac:dyDescent="0.25">
      <c r="A154" s="31">
        <f t="shared" si="17"/>
        <v>147</v>
      </c>
      <c r="B154" s="58" t="s">
        <v>218</v>
      </c>
      <c r="C154" s="59">
        <v>40</v>
      </c>
      <c r="D154" s="23">
        <v>4494.16</v>
      </c>
      <c r="E154" s="41">
        <v>4</v>
      </c>
      <c r="F154" s="15">
        <f t="shared" si="0"/>
        <v>1123.54</v>
      </c>
      <c r="G154" s="16"/>
      <c r="H154" s="15">
        <f t="shared" ref="H154:H217" si="18">F154*E154^0.5</f>
        <v>2247.08</v>
      </c>
      <c r="I154" s="15">
        <f t="shared" ref="I154:I217" si="19">E154^0.5</f>
        <v>2</v>
      </c>
      <c r="J154" s="15">
        <f t="shared" ref="J154:J217" si="20">C154*E154^0.5</f>
        <v>80</v>
      </c>
      <c r="K154" s="3"/>
      <c r="L154" s="16"/>
    </row>
    <row r="155" spans="1:12" x14ac:dyDescent="0.25">
      <c r="A155" s="31">
        <f t="shared" si="17"/>
        <v>148</v>
      </c>
      <c r="B155" s="58" t="s">
        <v>225</v>
      </c>
      <c r="C155" s="59">
        <v>40</v>
      </c>
      <c r="D155" s="23">
        <v>21494.16</v>
      </c>
      <c r="E155" s="41">
        <v>24</v>
      </c>
      <c r="F155" s="15">
        <f t="shared" si="0"/>
        <v>895.59</v>
      </c>
      <c r="G155" s="16"/>
      <c r="H155" s="15">
        <f t="shared" si="18"/>
        <v>4387.4770374783729</v>
      </c>
      <c r="I155" s="15">
        <f t="shared" si="19"/>
        <v>4.8989794855663558</v>
      </c>
      <c r="J155" s="15">
        <f t="shared" si="20"/>
        <v>195.95917942265424</v>
      </c>
      <c r="K155" s="3"/>
      <c r="L155" s="16"/>
    </row>
    <row r="156" spans="1:12" x14ac:dyDescent="0.25">
      <c r="A156" s="31">
        <f t="shared" si="17"/>
        <v>149</v>
      </c>
      <c r="B156" s="58" t="s">
        <v>229</v>
      </c>
      <c r="C156" s="59">
        <v>40</v>
      </c>
      <c r="D156" s="23">
        <v>12565.800000000001</v>
      </c>
      <c r="E156" s="41">
        <v>15</v>
      </c>
      <c r="F156" s="15">
        <f t="shared" si="0"/>
        <v>837.72</v>
      </c>
      <c r="G156" s="16"/>
      <c r="H156" s="15">
        <f t="shared" si="18"/>
        <v>3244.4756087848773</v>
      </c>
      <c r="I156" s="15">
        <f t="shared" si="19"/>
        <v>3.872983346207417</v>
      </c>
      <c r="J156" s="15">
        <f t="shared" si="20"/>
        <v>154.91933384829667</v>
      </c>
      <c r="K156" s="3"/>
      <c r="L156" s="16"/>
    </row>
    <row r="157" spans="1:12" x14ac:dyDescent="0.25">
      <c r="A157" s="31">
        <f t="shared" si="17"/>
        <v>150</v>
      </c>
      <c r="B157" s="58" t="s">
        <v>233</v>
      </c>
      <c r="C157" s="59">
        <v>40</v>
      </c>
      <c r="D157" s="23">
        <v>787.45680000000004</v>
      </c>
      <c r="E157" s="41">
        <v>1</v>
      </c>
      <c r="F157" s="15">
        <f t="shared" si="0"/>
        <v>787.45680000000004</v>
      </c>
      <c r="G157" s="16"/>
      <c r="H157" s="15">
        <f t="shared" si="18"/>
        <v>787.45680000000004</v>
      </c>
      <c r="I157" s="15">
        <f t="shared" si="19"/>
        <v>1</v>
      </c>
      <c r="J157" s="15">
        <f t="shared" si="20"/>
        <v>40</v>
      </c>
      <c r="K157" s="3"/>
      <c r="L157" s="16"/>
    </row>
    <row r="158" spans="1:12" x14ac:dyDescent="0.25">
      <c r="A158" s="31">
        <f t="shared" si="17"/>
        <v>151</v>
      </c>
      <c r="B158" s="58" t="s">
        <v>242</v>
      </c>
      <c r="C158" s="59">
        <v>40</v>
      </c>
      <c r="D158" s="23">
        <v>11642.67</v>
      </c>
      <c r="E158" s="41">
        <v>13</v>
      </c>
      <c r="F158" s="15">
        <f t="shared" si="0"/>
        <v>895.59</v>
      </c>
      <c r="G158" s="16"/>
      <c r="H158" s="15">
        <f t="shared" si="18"/>
        <v>3229.095666792794</v>
      </c>
      <c r="I158" s="15">
        <f t="shared" si="19"/>
        <v>3.6055512754639891</v>
      </c>
      <c r="J158" s="15">
        <f t="shared" si="20"/>
        <v>144.22205101855957</v>
      </c>
      <c r="K158" s="3"/>
      <c r="L158" s="16"/>
    </row>
    <row r="159" spans="1:12" x14ac:dyDescent="0.25">
      <c r="A159" s="31">
        <f t="shared" si="17"/>
        <v>152</v>
      </c>
      <c r="B159" s="58" t="s">
        <v>219</v>
      </c>
      <c r="C159" s="59">
        <v>40</v>
      </c>
      <c r="D159" s="23">
        <v>77524.259999999995</v>
      </c>
      <c r="E159" s="41">
        <v>69</v>
      </c>
      <c r="F159" s="15">
        <f t="shared" si="0"/>
        <v>1123.54</v>
      </c>
      <c r="G159" s="16"/>
      <c r="H159" s="15">
        <f t="shared" si="18"/>
        <v>9332.8241749429744</v>
      </c>
      <c r="I159" s="15">
        <f t="shared" si="19"/>
        <v>8.3066238629180749</v>
      </c>
      <c r="J159" s="15">
        <f t="shared" si="20"/>
        <v>332.26495451672298</v>
      </c>
      <c r="K159" s="3"/>
      <c r="L159" s="16"/>
    </row>
    <row r="160" spans="1:12" x14ac:dyDescent="0.25">
      <c r="A160" s="31">
        <f t="shared" si="17"/>
        <v>153</v>
      </c>
      <c r="B160" s="58" t="s">
        <v>221</v>
      </c>
      <c r="C160" s="59">
        <v>40</v>
      </c>
      <c r="D160" s="23">
        <v>12964.77</v>
      </c>
      <c r="E160" s="41">
        <v>13</v>
      </c>
      <c r="F160" s="15">
        <f t="shared" si="0"/>
        <v>997.29000000000008</v>
      </c>
      <c r="G160" s="16"/>
      <c r="H160" s="15">
        <f t="shared" si="18"/>
        <v>3595.7802315074819</v>
      </c>
      <c r="I160" s="15">
        <f t="shared" si="19"/>
        <v>3.6055512754639891</v>
      </c>
      <c r="J160" s="15">
        <f t="shared" si="20"/>
        <v>144.22205101855957</v>
      </c>
      <c r="K160" s="3"/>
      <c r="L160" s="16"/>
    </row>
    <row r="161" spans="1:12" x14ac:dyDescent="0.25">
      <c r="A161" s="31">
        <f t="shared" si="17"/>
        <v>154</v>
      </c>
      <c r="B161" s="58" t="s">
        <v>226</v>
      </c>
      <c r="C161" s="59">
        <v>40</v>
      </c>
      <c r="D161" s="23">
        <v>849019.32000000007</v>
      </c>
      <c r="E161" s="41">
        <v>948</v>
      </c>
      <c r="F161" s="15">
        <f t="shared" si="0"/>
        <v>895.59</v>
      </c>
      <c r="G161" s="16"/>
      <c r="H161" s="15">
        <f t="shared" si="18"/>
        <v>27574.865598925411</v>
      </c>
      <c r="I161" s="15">
        <f t="shared" si="19"/>
        <v>30.789608636681304</v>
      </c>
      <c r="J161" s="15">
        <f t="shared" si="20"/>
        <v>1231.5843454672522</v>
      </c>
      <c r="K161" s="3"/>
      <c r="L161" s="16"/>
    </row>
    <row r="162" spans="1:12" x14ac:dyDescent="0.25">
      <c r="A162" s="31">
        <f t="shared" si="17"/>
        <v>155</v>
      </c>
      <c r="B162" s="58" t="s">
        <v>230</v>
      </c>
      <c r="C162" s="59">
        <v>40</v>
      </c>
      <c r="D162" s="23">
        <v>540329.4</v>
      </c>
      <c r="E162" s="41">
        <v>645</v>
      </c>
      <c r="F162" s="15">
        <f t="shared" si="0"/>
        <v>837.72</v>
      </c>
      <c r="G162" s="16"/>
      <c r="H162" s="15">
        <f t="shared" si="18"/>
        <v>21275.449348204143</v>
      </c>
      <c r="I162" s="15">
        <f t="shared" si="19"/>
        <v>25.396850198400589</v>
      </c>
      <c r="J162" s="15">
        <f t="shared" si="20"/>
        <v>1015.8740079360235</v>
      </c>
      <c r="K162" s="3"/>
      <c r="L162" s="16"/>
    </row>
    <row r="163" spans="1:12" x14ac:dyDescent="0.25">
      <c r="A163" s="31">
        <f t="shared" si="17"/>
        <v>156</v>
      </c>
      <c r="B163" s="58" t="s">
        <v>234</v>
      </c>
      <c r="C163" s="59">
        <v>40</v>
      </c>
      <c r="D163" s="23">
        <v>51938.64</v>
      </c>
      <c r="E163" s="41">
        <v>62</v>
      </c>
      <c r="F163" s="15">
        <f t="shared" si="0"/>
        <v>837.72</v>
      </c>
      <c r="G163" s="16"/>
      <c r="H163" s="15">
        <f t="shared" si="18"/>
        <v>6596.2138762171744</v>
      </c>
      <c r="I163" s="15">
        <f t="shared" si="19"/>
        <v>7.8740078740118111</v>
      </c>
      <c r="J163" s="15">
        <f t="shared" si="20"/>
        <v>314.96031496047243</v>
      </c>
      <c r="K163" s="3"/>
      <c r="L163" s="16"/>
    </row>
    <row r="164" spans="1:12" x14ac:dyDescent="0.25">
      <c r="A164" s="31">
        <f t="shared" si="17"/>
        <v>157</v>
      </c>
      <c r="B164" s="58" t="s">
        <v>236</v>
      </c>
      <c r="C164" s="59">
        <v>40</v>
      </c>
      <c r="D164" s="23">
        <v>1480.4187840000002</v>
      </c>
      <c r="E164" s="41">
        <v>2</v>
      </c>
      <c r="F164" s="15">
        <f t="shared" si="0"/>
        <v>740.20939200000009</v>
      </c>
      <c r="G164" s="16"/>
      <c r="H164" s="15">
        <f t="shared" si="18"/>
        <v>1046.814161162343</v>
      </c>
      <c r="I164" s="15">
        <f t="shared" si="19"/>
        <v>1.4142135623730951</v>
      </c>
      <c r="J164" s="15">
        <f t="shared" si="20"/>
        <v>56.568542494923804</v>
      </c>
      <c r="K164" s="3"/>
      <c r="L164" s="16"/>
    </row>
    <row r="165" spans="1:12" x14ac:dyDescent="0.25">
      <c r="A165" s="31">
        <f t="shared" si="17"/>
        <v>158</v>
      </c>
      <c r="B165" s="58" t="s">
        <v>243</v>
      </c>
      <c r="C165" s="59">
        <v>40</v>
      </c>
      <c r="D165" s="23">
        <v>1791.18</v>
      </c>
      <c r="E165" s="41">
        <v>2</v>
      </c>
      <c r="F165" s="15">
        <f t="shared" si="0"/>
        <v>895.59</v>
      </c>
      <c r="G165" s="16"/>
      <c r="H165" s="15">
        <f t="shared" si="18"/>
        <v>1266.5555243257204</v>
      </c>
      <c r="I165" s="15">
        <f t="shared" si="19"/>
        <v>1.4142135623730951</v>
      </c>
      <c r="J165" s="15">
        <f t="shared" si="20"/>
        <v>56.568542494923804</v>
      </c>
      <c r="K165" s="3"/>
      <c r="L165" s="16"/>
    </row>
    <row r="166" spans="1:12" x14ac:dyDescent="0.25">
      <c r="A166" s="31">
        <f t="shared" si="17"/>
        <v>159</v>
      </c>
      <c r="B166" s="58" t="s">
        <v>248</v>
      </c>
      <c r="C166" s="59">
        <v>45</v>
      </c>
      <c r="D166" s="23">
        <v>2541.66</v>
      </c>
      <c r="E166" s="41">
        <v>2</v>
      </c>
      <c r="F166" s="15">
        <f t="shared" si="0"/>
        <v>1270.83</v>
      </c>
      <c r="G166" s="16"/>
      <c r="H166" s="15">
        <f t="shared" si="18"/>
        <v>1797.2250214706005</v>
      </c>
      <c r="I166" s="15">
        <f t="shared" si="19"/>
        <v>1.4142135623730951</v>
      </c>
      <c r="J166" s="15">
        <f t="shared" si="20"/>
        <v>63.63961030678928</v>
      </c>
      <c r="K166" s="3"/>
      <c r="L166" s="16"/>
    </row>
    <row r="167" spans="1:12" x14ac:dyDescent="0.25">
      <c r="A167" s="31">
        <f t="shared" si="17"/>
        <v>160</v>
      </c>
      <c r="B167" s="58" t="s">
        <v>258</v>
      </c>
      <c r="C167" s="59">
        <v>45</v>
      </c>
      <c r="D167" s="23">
        <v>2090.1799999999998</v>
      </c>
      <c r="E167" s="41">
        <v>2</v>
      </c>
      <c r="F167" s="15">
        <f t="shared" si="0"/>
        <v>1045.0899999999999</v>
      </c>
      <c r="G167" s="16"/>
      <c r="H167" s="15">
        <f t="shared" si="18"/>
        <v>1477.9804519004979</v>
      </c>
      <c r="I167" s="15">
        <f t="shared" si="19"/>
        <v>1.4142135623730951</v>
      </c>
      <c r="J167" s="15">
        <f t="shared" si="20"/>
        <v>63.63961030678928</v>
      </c>
      <c r="K167" s="3"/>
      <c r="L167" s="16"/>
    </row>
    <row r="168" spans="1:12" x14ac:dyDescent="0.25">
      <c r="A168" s="31">
        <f t="shared" si="17"/>
        <v>161</v>
      </c>
      <c r="B168" s="58" t="s">
        <v>271</v>
      </c>
      <c r="C168" s="59">
        <v>45</v>
      </c>
      <c r="D168" s="23">
        <v>1585.42</v>
      </c>
      <c r="E168" s="41">
        <v>1</v>
      </c>
      <c r="F168" s="15">
        <f t="shared" si="0"/>
        <v>1585.42</v>
      </c>
      <c r="G168" s="16"/>
      <c r="H168" s="15">
        <f t="shared" si="18"/>
        <v>1585.42</v>
      </c>
      <c r="I168" s="15">
        <f t="shared" si="19"/>
        <v>1</v>
      </c>
      <c r="J168" s="15">
        <f t="shared" si="20"/>
        <v>45</v>
      </c>
      <c r="K168" s="3"/>
      <c r="L168" s="16"/>
    </row>
    <row r="169" spans="1:12" x14ac:dyDescent="0.25">
      <c r="A169" s="31">
        <f t="shared" si="17"/>
        <v>162</v>
      </c>
      <c r="B169" s="58" t="s">
        <v>249</v>
      </c>
      <c r="C169" s="59">
        <v>45</v>
      </c>
      <c r="D169" s="23">
        <v>2162.92</v>
      </c>
      <c r="E169" s="41">
        <v>1</v>
      </c>
      <c r="F169" s="15">
        <f t="shared" si="0"/>
        <v>2162.92</v>
      </c>
      <c r="G169" s="16"/>
      <c r="H169" s="15">
        <f t="shared" si="18"/>
        <v>2162.92</v>
      </c>
      <c r="I169" s="15">
        <f t="shared" si="19"/>
        <v>1</v>
      </c>
      <c r="J169" s="15">
        <f t="shared" si="20"/>
        <v>45</v>
      </c>
      <c r="K169" s="3"/>
      <c r="L169" s="16"/>
    </row>
    <row r="170" spans="1:12" x14ac:dyDescent="0.25">
      <c r="A170" s="31">
        <f t="shared" si="17"/>
        <v>163</v>
      </c>
      <c r="B170" s="58" t="s">
        <v>273</v>
      </c>
      <c r="C170" s="59">
        <v>45</v>
      </c>
      <c r="D170" s="23">
        <v>2162.92</v>
      </c>
      <c r="E170" s="41">
        <v>1</v>
      </c>
      <c r="F170" s="15">
        <f t="shared" si="0"/>
        <v>2162.92</v>
      </c>
      <c r="G170" s="16"/>
      <c r="H170" s="15">
        <f t="shared" si="18"/>
        <v>2162.92</v>
      </c>
      <c r="I170" s="15">
        <f t="shared" si="19"/>
        <v>1</v>
      </c>
      <c r="J170" s="15">
        <f t="shared" si="20"/>
        <v>45</v>
      </c>
      <c r="K170" s="3"/>
      <c r="L170" s="16"/>
    </row>
    <row r="171" spans="1:12" x14ac:dyDescent="0.25">
      <c r="A171" s="31">
        <f t="shared" si="17"/>
        <v>164</v>
      </c>
      <c r="B171" s="58" t="s">
        <v>244</v>
      </c>
      <c r="C171" s="59">
        <v>45</v>
      </c>
      <c r="D171" s="23">
        <v>26943.98</v>
      </c>
      <c r="E171" s="41">
        <v>17</v>
      </c>
      <c r="F171" s="15">
        <f t="shared" si="0"/>
        <v>1584.94</v>
      </c>
      <c r="G171" s="16"/>
      <c r="H171" s="15">
        <f t="shared" si="18"/>
        <v>6534.8750302664548</v>
      </c>
      <c r="I171" s="15">
        <f t="shared" si="19"/>
        <v>4.1231056256176606</v>
      </c>
      <c r="J171" s="15">
        <f t="shared" si="20"/>
        <v>185.53975315279473</v>
      </c>
      <c r="K171" s="3"/>
      <c r="L171" s="16"/>
    </row>
    <row r="172" spans="1:12" x14ac:dyDescent="0.25">
      <c r="A172" s="31">
        <f t="shared" si="17"/>
        <v>165</v>
      </c>
      <c r="B172" s="58" t="s">
        <v>246</v>
      </c>
      <c r="C172" s="59">
        <v>45</v>
      </c>
      <c r="D172" s="23">
        <v>115132.71</v>
      </c>
      <c r="E172" s="41">
        <v>77</v>
      </c>
      <c r="F172" s="15">
        <f t="shared" si="0"/>
        <v>1495.23</v>
      </c>
      <c r="G172" s="16"/>
      <c r="H172" s="15">
        <f t="shared" si="18"/>
        <v>13120.590000960323</v>
      </c>
      <c r="I172" s="15">
        <f t="shared" si="19"/>
        <v>8.7749643873921226</v>
      </c>
      <c r="J172" s="15">
        <f t="shared" si="20"/>
        <v>394.8733974326455</v>
      </c>
      <c r="K172" s="3"/>
      <c r="L172" s="16"/>
    </row>
    <row r="173" spans="1:12" x14ac:dyDescent="0.25">
      <c r="A173" s="31">
        <f t="shared" si="17"/>
        <v>166</v>
      </c>
      <c r="B173" s="58" t="s">
        <v>250</v>
      </c>
      <c r="C173" s="59">
        <v>45</v>
      </c>
      <c r="D173" s="23">
        <v>8974601.459999999</v>
      </c>
      <c r="E173" s="41">
        <v>7062</v>
      </c>
      <c r="F173" s="15">
        <f t="shared" si="0"/>
        <v>1270.83</v>
      </c>
      <c r="G173" s="16"/>
      <c r="H173" s="15">
        <f t="shared" si="18"/>
        <v>106795.09714126299</v>
      </c>
      <c r="I173" s="15">
        <f t="shared" si="19"/>
        <v>84.03570669661795</v>
      </c>
      <c r="J173" s="15">
        <f t="shared" si="20"/>
        <v>3781.606801347808</v>
      </c>
      <c r="K173" s="3"/>
      <c r="L173" s="16"/>
    </row>
    <row r="174" spans="1:12" x14ac:dyDescent="0.25">
      <c r="A174" s="31">
        <f t="shared" si="17"/>
        <v>167</v>
      </c>
      <c r="B174" s="58" t="s">
        <v>254</v>
      </c>
      <c r="C174" s="59">
        <v>45</v>
      </c>
      <c r="D174" s="23">
        <v>766244.39999999991</v>
      </c>
      <c r="E174" s="41">
        <v>680</v>
      </c>
      <c r="F174" s="15">
        <f t="shared" si="0"/>
        <v>1126.83</v>
      </c>
      <c r="G174" s="16"/>
      <c r="H174" s="15">
        <f t="shared" si="18"/>
        <v>29384.131385018001</v>
      </c>
      <c r="I174" s="15">
        <f t="shared" si="19"/>
        <v>26.076809620810597</v>
      </c>
      <c r="J174" s="15">
        <f t="shared" si="20"/>
        <v>1173.4564329364769</v>
      </c>
      <c r="K174" s="3"/>
      <c r="L174" s="16"/>
    </row>
    <row r="175" spans="1:12" x14ac:dyDescent="0.25">
      <c r="A175" s="31">
        <f t="shared" si="17"/>
        <v>168</v>
      </c>
      <c r="B175" s="58" t="s">
        <v>259</v>
      </c>
      <c r="C175" s="59">
        <v>45</v>
      </c>
      <c r="D175" s="23">
        <v>36632494.68</v>
      </c>
      <c r="E175" s="41">
        <v>35052</v>
      </c>
      <c r="F175" s="15">
        <f t="shared" si="0"/>
        <v>1045.0899999999999</v>
      </c>
      <c r="G175" s="16"/>
      <c r="H175" s="15">
        <f t="shared" si="18"/>
        <v>195663.62427677045</v>
      </c>
      <c r="I175" s="15">
        <f t="shared" si="19"/>
        <v>187.22179360320209</v>
      </c>
      <c r="J175" s="15">
        <f t="shared" si="20"/>
        <v>8424.9807121440936</v>
      </c>
      <c r="K175" s="3"/>
      <c r="L175" s="16"/>
    </row>
    <row r="176" spans="1:12" x14ac:dyDescent="0.25">
      <c r="A176" s="31">
        <f t="shared" si="17"/>
        <v>169</v>
      </c>
      <c r="B176" s="58" t="s">
        <v>263</v>
      </c>
      <c r="C176" s="59">
        <v>45</v>
      </c>
      <c r="D176" s="23">
        <v>3669910.02</v>
      </c>
      <c r="E176" s="41">
        <v>3723</v>
      </c>
      <c r="F176" s="15">
        <f t="shared" si="0"/>
        <v>985.74</v>
      </c>
      <c r="G176" s="16"/>
      <c r="H176" s="15">
        <f t="shared" si="18"/>
        <v>60146.297501299283</v>
      </c>
      <c r="I176" s="15">
        <f t="shared" si="19"/>
        <v>61.0163912403872</v>
      </c>
      <c r="J176" s="15">
        <f t="shared" si="20"/>
        <v>2745.7376058174241</v>
      </c>
      <c r="K176" s="3"/>
      <c r="L176" s="16"/>
    </row>
    <row r="177" spans="1:12" x14ac:dyDescent="0.25">
      <c r="A177" s="31">
        <f t="shared" si="17"/>
        <v>170</v>
      </c>
      <c r="B177" s="58" t="s">
        <v>267</v>
      </c>
      <c r="C177" s="59">
        <v>45</v>
      </c>
      <c r="D177" s="23">
        <v>84467.978400000007</v>
      </c>
      <c r="E177" s="41">
        <v>92</v>
      </c>
      <c r="F177" s="15">
        <f t="shared" si="0"/>
        <v>918.13020000000006</v>
      </c>
      <c r="G177" s="16"/>
      <c r="H177" s="15">
        <f t="shared" si="18"/>
        <v>8806.3955113308239</v>
      </c>
      <c r="I177" s="15">
        <f t="shared" si="19"/>
        <v>9.5916630466254382</v>
      </c>
      <c r="J177" s="15">
        <f t="shared" si="20"/>
        <v>431.62483709814472</v>
      </c>
      <c r="K177" s="3"/>
      <c r="L177" s="16"/>
    </row>
    <row r="178" spans="1:12" x14ac:dyDescent="0.25">
      <c r="A178" s="31">
        <f t="shared" si="17"/>
        <v>171</v>
      </c>
      <c r="B178" s="58" t="s">
        <v>269</v>
      </c>
      <c r="C178" s="59">
        <v>45</v>
      </c>
      <c r="D178" s="23">
        <v>4315.2119400000001</v>
      </c>
      <c r="E178" s="41">
        <v>5</v>
      </c>
      <c r="F178" s="15">
        <f t="shared" si="0"/>
        <v>863.04238800000007</v>
      </c>
      <c r="G178" s="16"/>
      <c r="H178" s="15">
        <f t="shared" si="18"/>
        <v>1929.8214470317491</v>
      </c>
      <c r="I178" s="15">
        <f t="shared" si="19"/>
        <v>2.2360679774997898</v>
      </c>
      <c r="J178" s="15">
        <f t="shared" si="20"/>
        <v>100.62305898749054</v>
      </c>
      <c r="K178" s="3"/>
      <c r="L178" s="16"/>
    </row>
    <row r="179" spans="1:12" x14ac:dyDescent="0.25">
      <c r="A179" s="31">
        <f t="shared" si="17"/>
        <v>172</v>
      </c>
      <c r="B179" s="58" t="s">
        <v>272</v>
      </c>
      <c r="C179" s="59">
        <v>45</v>
      </c>
      <c r="D179" s="23">
        <v>1585.42</v>
      </c>
      <c r="E179" s="41">
        <v>1</v>
      </c>
      <c r="F179" s="15">
        <f t="shared" si="0"/>
        <v>1585.42</v>
      </c>
      <c r="G179" s="16"/>
      <c r="H179" s="15">
        <f t="shared" si="18"/>
        <v>1585.42</v>
      </c>
      <c r="I179" s="15">
        <f t="shared" si="19"/>
        <v>1</v>
      </c>
      <c r="J179" s="15">
        <f t="shared" si="20"/>
        <v>45</v>
      </c>
      <c r="K179" s="3"/>
      <c r="L179" s="16"/>
    </row>
    <row r="180" spans="1:12" x14ac:dyDescent="0.25">
      <c r="A180" s="31">
        <f t="shared" si="17"/>
        <v>173</v>
      </c>
      <c r="B180" s="58" t="s">
        <v>251</v>
      </c>
      <c r="C180" s="59">
        <v>45</v>
      </c>
      <c r="D180" s="23">
        <v>33041.58</v>
      </c>
      <c r="E180" s="41">
        <v>26</v>
      </c>
      <c r="F180" s="15">
        <f t="shared" si="0"/>
        <v>1270.8300000000002</v>
      </c>
      <c r="G180" s="16"/>
      <c r="H180" s="15">
        <f t="shared" si="18"/>
        <v>6479.9869684591195</v>
      </c>
      <c r="I180" s="15">
        <f t="shared" si="19"/>
        <v>5.0990195135927845</v>
      </c>
      <c r="J180" s="15">
        <f t="shared" si="20"/>
        <v>229.4558781116753</v>
      </c>
      <c r="K180" s="3"/>
      <c r="L180" s="16"/>
    </row>
    <row r="181" spans="1:12" x14ac:dyDescent="0.25">
      <c r="A181" s="31">
        <f t="shared" si="17"/>
        <v>174</v>
      </c>
      <c r="B181" s="58" t="s">
        <v>255</v>
      </c>
      <c r="C181" s="59">
        <v>45</v>
      </c>
      <c r="D181" s="23">
        <v>1126.83</v>
      </c>
      <c r="E181" s="41">
        <v>1</v>
      </c>
      <c r="F181" s="15">
        <f t="shared" si="0"/>
        <v>1126.83</v>
      </c>
      <c r="G181" s="16"/>
      <c r="H181" s="15">
        <f t="shared" si="18"/>
        <v>1126.83</v>
      </c>
      <c r="I181" s="15">
        <f t="shared" si="19"/>
        <v>1</v>
      </c>
      <c r="J181" s="15">
        <f t="shared" si="20"/>
        <v>45</v>
      </c>
      <c r="K181" s="3"/>
      <c r="L181" s="16"/>
    </row>
    <row r="182" spans="1:12" x14ac:dyDescent="0.25">
      <c r="A182" s="31">
        <f t="shared" si="17"/>
        <v>175</v>
      </c>
      <c r="B182" s="58" t="s">
        <v>260</v>
      </c>
      <c r="C182" s="59">
        <v>45</v>
      </c>
      <c r="D182" s="23">
        <v>203792.55</v>
      </c>
      <c r="E182" s="41">
        <v>195</v>
      </c>
      <c r="F182" s="15">
        <f t="shared" si="0"/>
        <v>1045.0899999999999</v>
      </c>
      <c r="G182" s="16"/>
      <c r="H182" s="15">
        <f t="shared" si="18"/>
        <v>14593.887627342481</v>
      </c>
      <c r="I182" s="15">
        <f t="shared" si="19"/>
        <v>13.964240043768941</v>
      </c>
      <c r="J182" s="15">
        <f t="shared" si="20"/>
        <v>628.39080196960231</v>
      </c>
      <c r="K182" s="3"/>
      <c r="L182" s="16"/>
    </row>
    <row r="183" spans="1:12" x14ac:dyDescent="0.25">
      <c r="A183" s="31">
        <f t="shared" si="17"/>
        <v>176</v>
      </c>
      <c r="B183" s="58" t="s">
        <v>264</v>
      </c>
      <c r="C183" s="59">
        <v>45</v>
      </c>
      <c r="D183" s="23">
        <v>10843.14</v>
      </c>
      <c r="E183" s="41">
        <v>11</v>
      </c>
      <c r="F183" s="15">
        <f t="shared" si="0"/>
        <v>985.7399999999999</v>
      </c>
      <c r="G183" s="16"/>
      <c r="H183" s="15">
        <f t="shared" si="18"/>
        <v>3269.3297208449317</v>
      </c>
      <c r="I183" s="15">
        <f t="shared" si="19"/>
        <v>3.3166247903553998</v>
      </c>
      <c r="J183" s="15">
        <f t="shared" si="20"/>
        <v>149.248115565993</v>
      </c>
      <c r="K183" s="3"/>
      <c r="L183" s="16"/>
    </row>
    <row r="184" spans="1:12" x14ac:dyDescent="0.25">
      <c r="A184" s="31">
        <f t="shared" si="17"/>
        <v>177</v>
      </c>
      <c r="B184" s="58" t="s">
        <v>274</v>
      </c>
      <c r="C184" s="59">
        <v>45</v>
      </c>
      <c r="D184" s="23">
        <v>35050.92</v>
      </c>
      <c r="E184" s="41">
        <v>6</v>
      </c>
      <c r="F184" s="15">
        <f t="shared" si="0"/>
        <v>5841.82</v>
      </c>
      <c r="G184" s="16"/>
      <c r="H184" s="15">
        <f t="shared" si="18"/>
        <v>14309.478169185624</v>
      </c>
      <c r="I184" s="15">
        <f t="shared" si="19"/>
        <v>2.4494897427831779</v>
      </c>
      <c r="J184" s="15">
        <f t="shared" si="20"/>
        <v>110.22703842524301</v>
      </c>
      <c r="K184" s="3"/>
      <c r="L184" s="16"/>
    </row>
    <row r="185" spans="1:12" x14ac:dyDescent="0.25">
      <c r="A185" s="31">
        <f t="shared" si="17"/>
        <v>178</v>
      </c>
      <c r="B185" s="58" t="s">
        <v>245</v>
      </c>
      <c r="C185" s="59">
        <v>45</v>
      </c>
      <c r="D185" s="23">
        <v>61812.66</v>
      </c>
      <c r="E185" s="41">
        <v>39</v>
      </c>
      <c r="F185" s="15">
        <f t="shared" si="0"/>
        <v>1584.94</v>
      </c>
      <c r="G185" s="16"/>
      <c r="H185" s="15">
        <f t="shared" si="18"/>
        <v>9897.9471275815577</v>
      </c>
      <c r="I185" s="15">
        <f t="shared" si="19"/>
        <v>6.2449979983983983</v>
      </c>
      <c r="J185" s="15">
        <f t="shared" si="20"/>
        <v>281.02490992792792</v>
      </c>
      <c r="K185" s="3"/>
      <c r="L185" s="16"/>
    </row>
    <row r="186" spans="1:12" x14ac:dyDescent="0.25">
      <c r="A186" s="31">
        <f t="shared" si="17"/>
        <v>179</v>
      </c>
      <c r="B186" s="58" t="s">
        <v>252</v>
      </c>
      <c r="C186" s="59">
        <v>45</v>
      </c>
      <c r="D186" s="23">
        <v>10166.64</v>
      </c>
      <c r="E186" s="41">
        <v>8</v>
      </c>
      <c r="F186" s="15">
        <f t="shared" si="0"/>
        <v>1270.83</v>
      </c>
      <c r="G186" s="16"/>
      <c r="H186" s="15">
        <f t="shared" si="18"/>
        <v>3594.450042941201</v>
      </c>
      <c r="I186" s="15">
        <f t="shared" si="19"/>
        <v>2.8284271247461903</v>
      </c>
      <c r="J186" s="15">
        <f t="shared" si="20"/>
        <v>127.27922061357856</v>
      </c>
      <c r="K186" s="3"/>
      <c r="L186" s="16"/>
    </row>
    <row r="187" spans="1:12" x14ac:dyDescent="0.25">
      <c r="A187" s="31">
        <f t="shared" si="17"/>
        <v>180</v>
      </c>
      <c r="B187" s="58" t="s">
        <v>256</v>
      </c>
      <c r="C187" s="59">
        <v>45</v>
      </c>
      <c r="D187" s="23">
        <v>1126.83</v>
      </c>
      <c r="E187" s="41">
        <v>1</v>
      </c>
      <c r="F187" s="15">
        <f t="shared" si="0"/>
        <v>1126.83</v>
      </c>
      <c r="G187" s="16"/>
      <c r="H187" s="15">
        <f t="shared" si="18"/>
        <v>1126.83</v>
      </c>
      <c r="I187" s="15">
        <f t="shared" si="19"/>
        <v>1</v>
      </c>
      <c r="J187" s="15">
        <f t="shared" si="20"/>
        <v>45</v>
      </c>
      <c r="K187" s="3"/>
      <c r="L187" s="16"/>
    </row>
    <row r="188" spans="1:12" x14ac:dyDescent="0.25">
      <c r="A188" s="31">
        <f t="shared" si="17"/>
        <v>181</v>
      </c>
      <c r="B188" s="58" t="s">
        <v>261</v>
      </c>
      <c r="C188" s="59">
        <v>45</v>
      </c>
      <c r="D188" s="23">
        <v>39713.42</v>
      </c>
      <c r="E188" s="41">
        <v>38</v>
      </c>
      <c r="F188" s="15">
        <f t="shared" si="0"/>
        <v>1045.0899999999999</v>
      </c>
      <c r="G188" s="16"/>
      <c r="H188" s="15">
        <f t="shared" si="18"/>
        <v>6442.3674303628468</v>
      </c>
      <c r="I188" s="15">
        <f t="shared" si="19"/>
        <v>6.164414002968976</v>
      </c>
      <c r="J188" s="15">
        <f t="shared" si="20"/>
        <v>277.39863013360394</v>
      </c>
      <c r="K188" s="3"/>
      <c r="L188" s="16"/>
    </row>
    <row r="189" spans="1:12" x14ac:dyDescent="0.25">
      <c r="A189" s="31">
        <f t="shared" si="17"/>
        <v>182</v>
      </c>
      <c r="B189" s="58" t="s">
        <v>265</v>
      </c>
      <c r="C189" s="59">
        <v>45</v>
      </c>
      <c r="D189" s="23">
        <v>7885.92</v>
      </c>
      <c r="E189" s="41">
        <v>8</v>
      </c>
      <c r="F189" s="15">
        <f t="shared" si="0"/>
        <v>985.74</v>
      </c>
      <c r="G189" s="16"/>
      <c r="H189" s="15">
        <f t="shared" si="18"/>
        <v>2788.0937539473098</v>
      </c>
      <c r="I189" s="15">
        <f t="shared" si="19"/>
        <v>2.8284271247461903</v>
      </c>
      <c r="J189" s="15">
        <f t="shared" si="20"/>
        <v>127.27922061357856</v>
      </c>
      <c r="K189" s="3"/>
      <c r="L189" s="16"/>
    </row>
    <row r="190" spans="1:12" x14ac:dyDescent="0.25">
      <c r="A190" s="31">
        <f t="shared" si="17"/>
        <v>183</v>
      </c>
      <c r="B190" s="58" t="s">
        <v>275</v>
      </c>
      <c r="C190" s="59">
        <v>45</v>
      </c>
      <c r="D190" s="23">
        <v>9509.64</v>
      </c>
      <c r="E190" s="41">
        <v>6</v>
      </c>
      <c r="F190" s="15">
        <f t="shared" si="0"/>
        <v>1584.9399999999998</v>
      </c>
      <c r="G190" s="16"/>
      <c r="H190" s="15">
        <f t="shared" si="18"/>
        <v>3882.2942729267697</v>
      </c>
      <c r="I190" s="15">
        <f t="shared" si="19"/>
        <v>2.4494897427831779</v>
      </c>
      <c r="J190" s="15">
        <f t="shared" si="20"/>
        <v>110.22703842524301</v>
      </c>
      <c r="K190" s="3"/>
      <c r="L190" s="16"/>
    </row>
    <row r="191" spans="1:12" x14ac:dyDescent="0.25">
      <c r="A191" s="31">
        <f t="shared" si="17"/>
        <v>184</v>
      </c>
      <c r="B191" s="58" t="s">
        <v>247</v>
      </c>
      <c r="C191" s="59">
        <v>45</v>
      </c>
      <c r="D191" s="23">
        <v>4485.6900000000005</v>
      </c>
      <c r="E191" s="41">
        <v>3</v>
      </c>
      <c r="F191" s="15">
        <f t="shared" si="0"/>
        <v>1495.2300000000002</v>
      </c>
      <c r="G191" s="16"/>
      <c r="H191" s="15">
        <f t="shared" si="18"/>
        <v>2589.8143290012126</v>
      </c>
      <c r="I191" s="15">
        <f t="shared" si="19"/>
        <v>1.7320508075688772</v>
      </c>
      <c r="J191" s="15">
        <f t="shared" si="20"/>
        <v>77.94228634059948</v>
      </c>
      <c r="K191" s="3"/>
      <c r="L191" s="16"/>
    </row>
    <row r="192" spans="1:12" x14ac:dyDescent="0.25">
      <c r="A192" s="31">
        <f t="shared" si="17"/>
        <v>185</v>
      </c>
      <c r="B192" s="58" t="s">
        <v>253</v>
      </c>
      <c r="C192" s="59">
        <v>45</v>
      </c>
      <c r="D192" s="23">
        <v>185541.18</v>
      </c>
      <c r="E192" s="41">
        <v>146</v>
      </c>
      <c r="F192" s="15">
        <f t="shared" si="0"/>
        <v>1270.83</v>
      </c>
      <c r="G192" s="16"/>
      <c r="H192" s="15">
        <f t="shared" si="18"/>
        <v>15355.49731462319</v>
      </c>
      <c r="I192" s="15">
        <f t="shared" si="19"/>
        <v>12.083045973594572</v>
      </c>
      <c r="J192" s="15">
        <f t="shared" si="20"/>
        <v>543.73706881175576</v>
      </c>
      <c r="K192" s="3"/>
      <c r="L192" s="16"/>
    </row>
    <row r="193" spans="1:12" x14ac:dyDescent="0.25">
      <c r="A193" s="31">
        <f t="shared" si="17"/>
        <v>186</v>
      </c>
      <c r="B193" s="58" t="s">
        <v>257</v>
      </c>
      <c r="C193" s="59">
        <v>45</v>
      </c>
      <c r="D193" s="23">
        <v>13521.96</v>
      </c>
      <c r="E193" s="41">
        <v>12</v>
      </c>
      <c r="F193" s="15">
        <f t="shared" si="0"/>
        <v>1126.83</v>
      </c>
      <c r="G193" s="16"/>
      <c r="H193" s="15">
        <f t="shared" si="18"/>
        <v>3903.4536229856753</v>
      </c>
      <c r="I193" s="15">
        <f t="shared" si="19"/>
        <v>3.4641016151377544</v>
      </c>
      <c r="J193" s="15">
        <f t="shared" si="20"/>
        <v>155.88457268119896</v>
      </c>
      <c r="K193" s="3"/>
      <c r="L193" s="16"/>
    </row>
    <row r="194" spans="1:12" x14ac:dyDescent="0.25">
      <c r="A194" s="31">
        <f t="shared" si="17"/>
        <v>187</v>
      </c>
      <c r="B194" s="58" t="s">
        <v>262</v>
      </c>
      <c r="C194" s="59">
        <v>45</v>
      </c>
      <c r="D194" s="23">
        <v>678263.40999999992</v>
      </c>
      <c r="E194" s="41">
        <v>649</v>
      </c>
      <c r="F194" s="15">
        <f t="shared" si="0"/>
        <v>1045.0899999999999</v>
      </c>
      <c r="G194" s="16"/>
      <c r="H194" s="15">
        <f t="shared" si="18"/>
        <v>26624.167727027634</v>
      </c>
      <c r="I194" s="15">
        <f t="shared" si="19"/>
        <v>25.475478405713993</v>
      </c>
      <c r="J194" s="15">
        <f t="shared" si="20"/>
        <v>1146.3965282571296</v>
      </c>
      <c r="K194" s="3"/>
      <c r="L194" s="16"/>
    </row>
    <row r="195" spans="1:12" x14ac:dyDescent="0.25">
      <c r="A195" s="31">
        <f t="shared" si="17"/>
        <v>188</v>
      </c>
      <c r="B195" s="58" t="s">
        <v>266</v>
      </c>
      <c r="C195" s="59">
        <v>45</v>
      </c>
      <c r="D195" s="23">
        <v>165604.32</v>
      </c>
      <c r="E195" s="41">
        <v>168</v>
      </c>
      <c r="F195" s="15">
        <f t="shared" ref="F195:F258" si="21">D195/E195</f>
        <v>985.74</v>
      </c>
      <c r="G195" s="16"/>
      <c r="H195" s="15">
        <f t="shared" si="18"/>
        <v>12776.650672097128</v>
      </c>
      <c r="I195" s="15">
        <f t="shared" si="19"/>
        <v>12.961481396815721</v>
      </c>
      <c r="J195" s="15">
        <f t="shared" si="20"/>
        <v>583.2666628567074</v>
      </c>
      <c r="K195" s="3"/>
      <c r="L195" s="16"/>
    </row>
    <row r="196" spans="1:12" x14ac:dyDescent="0.25">
      <c r="A196" s="31">
        <f t="shared" si="17"/>
        <v>189</v>
      </c>
      <c r="B196" s="58" t="s">
        <v>268</v>
      </c>
      <c r="C196" s="59">
        <v>45</v>
      </c>
      <c r="D196" s="23">
        <v>921.43</v>
      </c>
      <c r="E196" s="41">
        <v>1</v>
      </c>
      <c r="F196" s="15">
        <f t="shared" si="21"/>
        <v>921.43</v>
      </c>
      <c r="G196" s="16"/>
      <c r="H196" s="15">
        <f t="shared" si="18"/>
        <v>921.43</v>
      </c>
      <c r="I196" s="15">
        <f t="shared" si="19"/>
        <v>1</v>
      </c>
      <c r="J196" s="15">
        <f t="shared" si="20"/>
        <v>45</v>
      </c>
      <c r="K196" s="3"/>
      <c r="L196" s="16"/>
    </row>
    <row r="197" spans="1:12" x14ac:dyDescent="0.25">
      <c r="A197" s="31">
        <f t="shared" si="17"/>
        <v>190</v>
      </c>
      <c r="B197" s="58" t="s">
        <v>270</v>
      </c>
      <c r="C197" s="59">
        <v>45</v>
      </c>
      <c r="D197" s="23">
        <v>870.999864</v>
      </c>
      <c r="E197" s="41">
        <v>1</v>
      </c>
      <c r="F197" s="15">
        <f t="shared" si="21"/>
        <v>870.999864</v>
      </c>
      <c r="G197" s="16"/>
      <c r="H197" s="15">
        <f t="shared" si="18"/>
        <v>870.999864</v>
      </c>
      <c r="I197" s="15">
        <f t="shared" si="19"/>
        <v>1</v>
      </c>
      <c r="J197" s="15">
        <f t="shared" si="20"/>
        <v>45</v>
      </c>
      <c r="K197" s="3"/>
      <c r="L197" s="16"/>
    </row>
    <row r="198" spans="1:12" x14ac:dyDescent="0.25">
      <c r="A198" s="31">
        <f t="shared" si="17"/>
        <v>191</v>
      </c>
      <c r="B198" s="58" t="s">
        <v>276</v>
      </c>
      <c r="C198" s="59">
        <v>45</v>
      </c>
      <c r="D198" s="23">
        <v>6270.5399999999991</v>
      </c>
      <c r="E198" s="41">
        <v>6</v>
      </c>
      <c r="F198" s="15">
        <f t="shared" si="21"/>
        <v>1045.0899999999999</v>
      </c>
      <c r="G198" s="16"/>
      <c r="H198" s="15">
        <f t="shared" si="18"/>
        <v>2559.9372352852711</v>
      </c>
      <c r="I198" s="15">
        <f t="shared" si="19"/>
        <v>2.4494897427831779</v>
      </c>
      <c r="J198" s="15">
        <f t="shared" si="20"/>
        <v>110.22703842524301</v>
      </c>
      <c r="K198" s="3"/>
      <c r="L198" s="16"/>
    </row>
    <row r="199" spans="1:12" x14ac:dyDescent="0.25">
      <c r="A199" s="31">
        <f t="shared" si="17"/>
        <v>192</v>
      </c>
      <c r="B199" s="58" t="s">
        <v>278</v>
      </c>
      <c r="C199" s="59">
        <v>50</v>
      </c>
      <c r="D199" s="23">
        <v>1646.21</v>
      </c>
      <c r="E199" s="41">
        <v>1</v>
      </c>
      <c r="F199" s="15">
        <f t="shared" si="21"/>
        <v>1646.21</v>
      </c>
      <c r="G199" s="16"/>
      <c r="H199" s="15">
        <f t="shared" si="18"/>
        <v>1646.21</v>
      </c>
      <c r="I199" s="15">
        <f t="shared" si="19"/>
        <v>1</v>
      </c>
      <c r="J199" s="15">
        <f t="shared" si="20"/>
        <v>50</v>
      </c>
      <c r="K199" s="3"/>
      <c r="L199" s="16"/>
    </row>
    <row r="200" spans="1:12" x14ac:dyDescent="0.25">
      <c r="A200" s="31">
        <f t="shared" si="17"/>
        <v>193</v>
      </c>
      <c r="B200" s="58" t="s">
        <v>281</v>
      </c>
      <c r="C200" s="59">
        <v>50</v>
      </c>
      <c r="D200" s="23">
        <v>20348.3</v>
      </c>
      <c r="E200" s="41">
        <v>14</v>
      </c>
      <c r="F200" s="15">
        <f t="shared" si="21"/>
        <v>1453.45</v>
      </c>
      <c r="G200" s="16"/>
      <c r="H200" s="15">
        <f t="shared" si="18"/>
        <v>5438.3119288065855</v>
      </c>
      <c r="I200" s="15">
        <f t="shared" si="19"/>
        <v>3.7416573867739413</v>
      </c>
      <c r="J200" s="15">
        <f t="shared" si="20"/>
        <v>187.08286933869707</v>
      </c>
      <c r="K200" s="3"/>
      <c r="L200" s="16"/>
    </row>
    <row r="201" spans="1:12" x14ac:dyDescent="0.25">
      <c r="A201" s="31">
        <f t="shared" si="17"/>
        <v>194</v>
      </c>
      <c r="B201" s="58" t="s">
        <v>286</v>
      </c>
      <c r="C201" s="59">
        <v>50</v>
      </c>
      <c r="D201" s="23">
        <v>2583.92</v>
      </c>
      <c r="E201" s="41">
        <v>2</v>
      </c>
      <c r="F201" s="15">
        <f t="shared" si="21"/>
        <v>1291.96</v>
      </c>
      <c r="G201" s="16"/>
      <c r="H201" s="15">
        <f t="shared" si="18"/>
        <v>1827.1073540435441</v>
      </c>
      <c r="I201" s="15">
        <f t="shared" si="19"/>
        <v>1.4142135623730951</v>
      </c>
      <c r="J201" s="15">
        <f t="shared" si="20"/>
        <v>70.710678118654755</v>
      </c>
      <c r="K201" s="3"/>
      <c r="L201" s="16"/>
    </row>
    <row r="202" spans="1:12" x14ac:dyDescent="0.25">
      <c r="A202" s="31">
        <f t="shared" ref="A202:A265" si="22">A201+1</f>
        <v>195</v>
      </c>
      <c r="B202" s="58" t="s">
        <v>290</v>
      </c>
      <c r="C202" s="59">
        <v>50</v>
      </c>
      <c r="D202" s="23">
        <v>7624.32</v>
      </c>
      <c r="E202" s="41">
        <v>6</v>
      </c>
      <c r="F202" s="15">
        <f t="shared" si="21"/>
        <v>1270.72</v>
      </c>
      <c r="G202" s="16"/>
      <c r="H202" s="15">
        <f t="shared" si="18"/>
        <v>3112.6156059494397</v>
      </c>
      <c r="I202" s="15">
        <f t="shared" si="19"/>
        <v>2.4494897427831779</v>
      </c>
      <c r="J202" s="15">
        <f t="shared" si="20"/>
        <v>122.4744871391589</v>
      </c>
      <c r="K202" s="3"/>
      <c r="L202" s="16"/>
    </row>
    <row r="203" spans="1:12" x14ac:dyDescent="0.25">
      <c r="A203" s="31">
        <f t="shared" si="22"/>
        <v>196</v>
      </c>
      <c r="B203" s="58" t="s">
        <v>417</v>
      </c>
      <c r="C203" s="59">
        <v>50</v>
      </c>
      <c r="D203" s="23">
        <v>4360.3500000000004</v>
      </c>
      <c r="E203" s="41">
        <v>3</v>
      </c>
      <c r="F203" s="15">
        <f t="shared" si="21"/>
        <v>1453.45</v>
      </c>
      <c r="G203" s="16"/>
      <c r="H203" s="15">
        <f t="shared" si="18"/>
        <v>2517.4492462609846</v>
      </c>
      <c r="I203" s="15">
        <f t="shared" si="19"/>
        <v>1.7320508075688772</v>
      </c>
      <c r="J203" s="15">
        <f t="shared" si="20"/>
        <v>86.602540378443862</v>
      </c>
      <c r="K203" s="3"/>
      <c r="L203" s="16"/>
    </row>
    <row r="204" spans="1:12" x14ac:dyDescent="0.25">
      <c r="A204" s="31">
        <f t="shared" si="22"/>
        <v>197</v>
      </c>
      <c r="B204" s="58" t="s">
        <v>418</v>
      </c>
      <c r="C204" s="59">
        <v>50</v>
      </c>
      <c r="D204" s="23">
        <v>894.28</v>
      </c>
      <c r="E204" s="41">
        <v>1</v>
      </c>
      <c r="F204" s="15">
        <f t="shared" si="21"/>
        <v>894.28</v>
      </c>
      <c r="G204" s="16"/>
      <c r="H204" s="15">
        <f t="shared" si="18"/>
        <v>894.28</v>
      </c>
      <c r="I204" s="15">
        <f t="shared" si="19"/>
        <v>1</v>
      </c>
      <c r="J204" s="15">
        <f t="shared" si="20"/>
        <v>50</v>
      </c>
      <c r="K204" s="3"/>
      <c r="L204" s="16"/>
    </row>
    <row r="205" spans="1:12" x14ac:dyDescent="0.25">
      <c r="A205" s="31">
        <f t="shared" si="22"/>
        <v>198</v>
      </c>
      <c r="B205" s="58" t="s">
        <v>279</v>
      </c>
      <c r="C205" s="59">
        <v>50</v>
      </c>
      <c r="D205" s="23">
        <v>293025.38</v>
      </c>
      <c r="E205" s="41">
        <v>178</v>
      </c>
      <c r="F205" s="15">
        <f t="shared" si="21"/>
        <v>1646.21</v>
      </c>
      <c r="G205" s="16"/>
      <c r="H205" s="15">
        <f t="shared" si="18"/>
        <v>21963.180799005415</v>
      </c>
      <c r="I205" s="15">
        <f t="shared" si="19"/>
        <v>13.341664064126334</v>
      </c>
      <c r="J205" s="15">
        <f t="shared" si="20"/>
        <v>667.08320320631674</v>
      </c>
      <c r="K205" s="3"/>
      <c r="L205" s="16"/>
    </row>
    <row r="206" spans="1:12" x14ac:dyDescent="0.25">
      <c r="A206" s="31">
        <f t="shared" si="22"/>
        <v>199</v>
      </c>
      <c r="B206" s="58" t="s">
        <v>282</v>
      </c>
      <c r="C206" s="59">
        <v>50</v>
      </c>
      <c r="D206" s="23">
        <v>14018525.25</v>
      </c>
      <c r="E206" s="41">
        <v>9645</v>
      </c>
      <c r="F206" s="15">
        <f t="shared" si="21"/>
        <v>1453.45</v>
      </c>
      <c r="G206" s="16"/>
      <c r="H206" s="15">
        <f t="shared" si="18"/>
        <v>142741.81421227803</v>
      </c>
      <c r="I206" s="15">
        <f t="shared" si="19"/>
        <v>98.208960894614904</v>
      </c>
      <c r="J206" s="15">
        <f t="shared" si="20"/>
        <v>4910.4480447307451</v>
      </c>
      <c r="K206" s="3"/>
      <c r="L206" s="16"/>
    </row>
    <row r="207" spans="1:12" x14ac:dyDescent="0.25">
      <c r="A207" s="31">
        <f t="shared" si="22"/>
        <v>200</v>
      </c>
      <c r="B207" s="58" t="s">
        <v>287</v>
      </c>
      <c r="C207" s="59">
        <v>50</v>
      </c>
      <c r="D207" s="23">
        <v>2104602.84</v>
      </c>
      <c r="E207" s="41">
        <v>1629</v>
      </c>
      <c r="F207" s="15">
        <f t="shared" si="21"/>
        <v>1291.9599999999998</v>
      </c>
      <c r="G207" s="16"/>
      <c r="H207" s="15">
        <f t="shared" si="18"/>
        <v>52144.632371572043</v>
      </c>
      <c r="I207" s="15">
        <f t="shared" si="19"/>
        <v>40.36087214122113</v>
      </c>
      <c r="J207" s="15">
        <f t="shared" si="20"/>
        <v>2018.0436070610565</v>
      </c>
      <c r="K207" s="3"/>
      <c r="L207" s="16"/>
    </row>
    <row r="208" spans="1:12" x14ac:dyDescent="0.25">
      <c r="A208" s="31">
        <f t="shared" si="22"/>
        <v>201</v>
      </c>
      <c r="B208" s="58" t="s">
        <v>291</v>
      </c>
      <c r="C208" s="59">
        <v>50</v>
      </c>
      <c r="D208" s="23">
        <v>4525033.92</v>
      </c>
      <c r="E208" s="41">
        <v>3561</v>
      </c>
      <c r="F208" s="15">
        <f t="shared" si="21"/>
        <v>1270.72</v>
      </c>
      <c r="G208" s="16"/>
      <c r="H208" s="15">
        <f t="shared" si="18"/>
        <v>75829.091401799087</v>
      </c>
      <c r="I208" s="15">
        <f t="shared" si="19"/>
        <v>59.674114991342769</v>
      </c>
      <c r="J208" s="15">
        <f t="shared" si="20"/>
        <v>2983.7057495671384</v>
      </c>
      <c r="K208" s="3"/>
      <c r="L208" s="16"/>
    </row>
    <row r="209" spans="1:12" x14ac:dyDescent="0.25">
      <c r="A209" s="31">
        <f t="shared" si="22"/>
        <v>202</v>
      </c>
      <c r="B209" s="58" t="s">
        <v>294</v>
      </c>
      <c r="C209" s="59">
        <v>50</v>
      </c>
      <c r="D209" s="23">
        <v>37103.040000000001</v>
      </c>
      <c r="E209" s="41">
        <v>39</v>
      </c>
      <c r="F209" s="15">
        <f t="shared" si="21"/>
        <v>951.36</v>
      </c>
      <c r="G209" s="16"/>
      <c r="H209" s="15">
        <f t="shared" si="18"/>
        <v>5941.2412957563001</v>
      </c>
      <c r="I209" s="15">
        <f t="shared" si="19"/>
        <v>6.2449979983983983</v>
      </c>
      <c r="J209" s="15">
        <f t="shared" si="20"/>
        <v>312.24989991991993</v>
      </c>
      <c r="K209" s="3"/>
      <c r="L209" s="16"/>
    </row>
    <row r="210" spans="1:12" x14ac:dyDescent="0.25">
      <c r="A210" s="31">
        <f t="shared" si="22"/>
        <v>203</v>
      </c>
      <c r="B210" s="58" t="s">
        <v>297</v>
      </c>
      <c r="C210" s="59">
        <v>50</v>
      </c>
      <c r="D210" s="23">
        <v>1788.56</v>
      </c>
      <c r="E210" s="41">
        <v>2</v>
      </c>
      <c r="F210" s="15">
        <f t="shared" si="21"/>
        <v>894.28</v>
      </c>
      <c r="G210" s="16"/>
      <c r="H210" s="15">
        <f t="shared" si="18"/>
        <v>1264.7029045590116</v>
      </c>
      <c r="I210" s="15">
        <f t="shared" si="19"/>
        <v>1.4142135623730951</v>
      </c>
      <c r="J210" s="15">
        <f t="shared" si="20"/>
        <v>70.710678118654755</v>
      </c>
      <c r="K210" s="3"/>
      <c r="L210" s="16"/>
    </row>
    <row r="211" spans="1:12" x14ac:dyDescent="0.25">
      <c r="A211" s="31">
        <f t="shared" si="22"/>
        <v>204</v>
      </c>
      <c r="B211" s="58" t="s">
        <v>299</v>
      </c>
      <c r="C211" s="59">
        <v>50</v>
      </c>
      <c r="D211" s="23">
        <v>1640.76</v>
      </c>
      <c r="E211" s="41">
        <v>2</v>
      </c>
      <c r="F211" s="15">
        <f t="shared" si="21"/>
        <v>820.38</v>
      </c>
      <c r="G211" s="16"/>
      <c r="H211" s="15">
        <f t="shared" si="18"/>
        <v>1160.1925222996397</v>
      </c>
      <c r="I211" s="15">
        <f t="shared" si="19"/>
        <v>1.4142135623730951</v>
      </c>
      <c r="J211" s="15">
        <f t="shared" si="20"/>
        <v>70.710678118654755</v>
      </c>
      <c r="K211" s="3"/>
      <c r="L211" s="16"/>
    </row>
    <row r="212" spans="1:12" x14ac:dyDescent="0.25">
      <c r="A212" s="31">
        <f t="shared" si="22"/>
        <v>205</v>
      </c>
      <c r="B212" s="58" t="s">
        <v>301</v>
      </c>
      <c r="C212" s="59">
        <v>50</v>
      </c>
      <c r="D212" s="23">
        <v>5035.74</v>
      </c>
      <c r="E212" s="41">
        <v>3</v>
      </c>
      <c r="F212" s="15">
        <f t="shared" si="21"/>
        <v>1678.58</v>
      </c>
      <c r="G212" s="16"/>
      <c r="H212" s="15">
        <f t="shared" si="18"/>
        <v>2907.3858445689657</v>
      </c>
      <c r="I212" s="15">
        <f t="shared" si="19"/>
        <v>1.7320508075688772</v>
      </c>
      <c r="J212" s="15">
        <f t="shared" si="20"/>
        <v>86.602540378443862</v>
      </c>
      <c r="K212" s="3"/>
      <c r="L212" s="16"/>
    </row>
    <row r="213" spans="1:12" x14ac:dyDescent="0.25">
      <c r="A213" s="31">
        <f t="shared" si="22"/>
        <v>206</v>
      </c>
      <c r="B213" s="58" t="s">
        <v>302</v>
      </c>
      <c r="C213" s="59">
        <v>50</v>
      </c>
      <c r="D213" s="23">
        <v>2288.4699999999998</v>
      </c>
      <c r="E213" s="41">
        <v>1</v>
      </c>
      <c r="F213" s="15">
        <f t="shared" si="21"/>
        <v>2288.4699999999998</v>
      </c>
      <c r="G213" s="16"/>
      <c r="H213" s="15">
        <f t="shared" si="18"/>
        <v>2288.4699999999998</v>
      </c>
      <c r="I213" s="15">
        <f t="shared" si="19"/>
        <v>1</v>
      </c>
      <c r="J213" s="15">
        <f t="shared" si="20"/>
        <v>50</v>
      </c>
      <c r="K213" s="3"/>
      <c r="L213" s="16"/>
    </row>
    <row r="214" spans="1:12" x14ac:dyDescent="0.25">
      <c r="A214" s="31">
        <f t="shared" si="22"/>
        <v>207</v>
      </c>
      <c r="B214" s="58" t="s">
        <v>419</v>
      </c>
      <c r="C214" s="59">
        <v>50</v>
      </c>
      <c r="D214" s="23">
        <v>1291.69</v>
      </c>
      <c r="E214" s="41">
        <v>1</v>
      </c>
      <c r="F214" s="15">
        <f t="shared" si="21"/>
        <v>1291.69</v>
      </c>
      <c r="G214" s="16"/>
      <c r="H214" s="15">
        <f t="shared" si="18"/>
        <v>1291.69</v>
      </c>
      <c r="I214" s="15">
        <f t="shared" si="19"/>
        <v>1</v>
      </c>
      <c r="J214" s="15">
        <f t="shared" si="20"/>
        <v>50</v>
      </c>
      <c r="K214" s="3"/>
      <c r="L214" s="16"/>
    </row>
    <row r="215" spans="1:12" x14ac:dyDescent="0.25">
      <c r="A215" s="31">
        <f t="shared" si="22"/>
        <v>208</v>
      </c>
      <c r="B215" s="58" t="s">
        <v>283</v>
      </c>
      <c r="C215" s="59">
        <v>50</v>
      </c>
      <c r="D215" s="23">
        <v>56684.55</v>
      </c>
      <c r="E215" s="41">
        <v>39</v>
      </c>
      <c r="F215" s="15">
        <f t="shared" si="21"/>
        <v>1453.45</v>
      </c>
      <c r="G215" s="16"/>
      <c r="H215" s="15">
        <f t="shared" si="18"/>
        <v>9076.7923407721519</v>
      </c>
      <c r="I215" s="15">
        <f t="shared" si="19"/>
        <v>6.2449979983983983</v>
      </c>
      <c r="J215" s="15">
        <f t="shared" si="20"/>
        <v>312.24989991991993</v>
      </c>
      <c r="K215" s="3"/>
      <c r="L215" s="16"/>
    </row>
    <row r="216" spans="1:12" x14ac:dyDescent="0.25">
      <c r="A216" s="31">
        <f t="shared" si="22"/>
        <v>209</v>
      </c>
      <c r="B216" s="58" t="s">
        <v>288</v>
      </c>
      <c r="C216" s="59">
        <v>50</v>
      </c>
      <c r="D216" s="23">
        <v>6459.8</v>
      </c>
      <c r="E216" s="41">
        <v>5</v>
      </c>
      <c r="F216" s="15">
        <f t="shared" si="21"/>
        <v>1291.96</v>
      </c>
      <c r="G216" s="16"/>
      <c r="H216" s="15">
        <f t="shared" si="18"/>
        <v>2888.9103842106283</v>
      </c>
      <c r="I216" s="15">
        <f t="shared" si="19"/>
        <v>2.2360679774997898</v>
      </c>
      <c r="J216" s="15">
        <f t="shared" si="20"/>
        <v>111.80339887498948</v>
      </c>
      <c r="K216" s="3"/>
      <c r="L216" s="16"/>
    </row>
    <row r="217" spans="1:12" x14ac:dyDescent="0.25">
      <c r="A217" s="31">
        <f t="shared" si="22"/>
        <v>210</v>
      </c>
      <c r="B217" s="58" t="s">
        <v>292</v>
      </c>
      <c r="C217" s="59">
        <v>50</v>
      </c>
      <c r="D217" s="23">
        <v>25414.400000000001</v>
      </c>
      <c r="E217" s="41">
        <v>20</v>
      </c>
      <c r="F217" s="15">
        <f t="shared" si="21"/>
        <v>1270.72</v>
      </c>
      <c r="G217" s="16"/>
      <c r="H217" s="15">
        <f t="shared" si="18"/>
        <v>5682.8326007370661</v>
      </c>
      <c r="I217" s="15">
        <f t="shared" si="19"/>
        <v>4.4721359549995796</v>
      </c>
      <c r="J217" s="15">
        <f t="shared" si="20"/>
        <v>223.60679774997897</v>
      </c>
      <c r="K217" s="3"/>
      <c r="L217" s="16"/>
    </row>
    <row r="218" spans="1:12" x14ac:dyDescent="0.25">
      <c r="A218" s="31">
        <f t="shared" si="22"/>
        <v>211</v>
      </c>
      <c r="B218" s="58" t="s">
        <v>295</v>
      </c>
      <c r="C218" s="59">
        <v>50</v>
      </c>
      <c r="D218" s="23">
        <v>951.36</v>
      </c>
      <c r="E218" s="41">
        <v>1</v>
      </c>
      <c r="F218" s="15">
        <f t="shared" si="21"/>
        <v>951.36</v>
      </c>
      <c r="G218" s="16"/>
      <c r="H218" s="15">
        <f t="shared" ref="H218:H281" si="23">F218*E218^0.5</f>
        <v>951.36</v>
      </c>
      <c r="I218" s="15">
        <f t="shared" ref="I218:I281" si="24">E218^0.5</f>
        <v>1</v>
      </c>
      <c r="J218" s="15">
        <f t="shared" ref="J218:J281" si="25">C218*E218^0.5</f>
        <v>50</v>
      </c>
      <c r="K218" s="3"/>
      <c r="L218" s="16"/>
    </row>
    <row r="219" spans="1:12" x14ac:dyDescent="0.25">
      <c r="A219" s="31">
        <f t="shared" si="22"/>
        <v>212</v>
      </c>
      <c r="B219" s="58" t="s">
        <v>300</v>
      </c>
      <c r="C219" s="59">
        <v>50</v>
      </c>
      <c r="D219" s="23">
        <v>951.36</v>
      </c>
      <c r="E219" s="41">
        <v>1</v>
      </c>
      <c r="F219" s="15">
        <f t="shared" si="21"/>
        <v>951.36</v>
      </c>
      <c r="G219" s="16"/>
      <c r="H219" s="15">
        <f t="shared" si="23"/>
        <v>951.36</v>
      </c>
      <c r="I219" s="15">
        <f t="shared" si="24"/>
        <v>1</v>
      </c>
      <c r="J219" s="15">
        <f t="shared" si="25"/>
        <v>50</v>
      </c>
      <c r="K219" s="3"/>
      <c r="L219" s="16"/>
    </row>
    <row r="220" spans="1:12" x14ac:dyDescent="0.25">
      <c r="A220" s="31">
        <f t="shared" si="22"/>
        <v>213</v>
      </c>
      <c r="B220" s="58" t="s">
        <v>303</v>
      </c>
      <c r="C220" s="59">
        <v>50</v>
      </c>
      <c r="D220" s="23">
        <v>31925.100000000002</v>
      </c>
      <c r="E220" s="41">
        <v>5</v>
      </c>
      <c r="F220" s="15">
        <f t="shared" si="21"/>
        <v>6385.02</v>
      </c>
      <c r="G220" s="16"/>
      <c r="H220" s="15">
        <f t="shared" si="23"/>
        <v>14277.338757695708</v>
      </c>
      <c r="I220" s="15">
        <f t="shared" si="24"/>
        <v>2.2360679774997898</v>
      </c>
      <c r="J220" s="15">
        <f t="shared" si="25"/>
        <v>111.80339887498948</v>
      </c>
      <c r="K220" s="3"/>
      <c r="L220" s="16"/>
    </row>
    <row r="221" spans="1:12" x14ac:dyDescent="0.25">
      <c r="A221" s="31">
        <f t="shared" si="22"/>
        <v>214</v>
      </c>
      <c r="B221" s="58" t="s">
        <v>284</v>
      </c>
      <c r="C221" s="59">
        <v>50</v>
      </c>
      <c r="D221" s="23">
        <v>31975.9</v>
      </c>
      <c r="E221" s="41">
        <v>22</v>
      </c>
      <c r="F221" s="15">
        <f t="shared" si="21"/>
        <v>1453.45</v>
      </c>
      <c r="G221" s="16"/>
      <c r="H221" s="15">
        <f t="shared" si="23"/>
        <v>6817.2847861153641</v>
      </c>
      <c r="I221" s="15">
        <f t="shared" si="24"/>
        <v>4.6904157598234297</v>
      </c>
      <c r="J221" s="15">
        <f t="shared" si="25"/>
        <v>234.52078799117149</v>
      </c>
      <c r="K221" s="3"/>
      <c r="L221" s="16"/>
    </row>
    <row r="222" spans="1:12" x14ac:dyDescent="0.25">
      <c r="A222" s="31">
        <f t="shared" si="22"/>
        <v>215</v>
      </c>
      <c r="B222" s="58" t="s">
        <v>277</v>
      </c>
      <c r="C222" s="59">
        <v>50</v>
      </c>
      <c r="D222" s="23">
        <v>1584.94</v>
      </c>
      <c r="E222" s="41">
        <v>1</v>
      </c>
      <c r="F222" s="15">
        <f t="shared" si="21"/>
        <v>1584.94</v>
      </c>
      <c r="G222" s="16"/>
      <c r="H222" s="15">
        <f t="shared" si="23"/>
        <v>1584.94</v>
      </c>
      <c r="I222" s="15">
        <f t="shared" si="24"/>
        <v>1</v>
      </c>
      <c r="J222" s="15">
        <f t="shared" si="25"/>
        <v>50</v>
      </c>
      <c r="K222" s="3"/>
      <c r="L222" s="16"/>
    </row>
    <row r="223" spans="1:12" x14ac:dyDescent="0.25">
      <c r="A223" s="31">
        <f t="shared" si="22"/>
        <v>216</v>
      </c>
      <c r="B223" s="58" t="s">
        <v>280</v>
      </c>
      <c r="C223" s="59">
        <v>50</v>
      </c>
      <c r="D223" s="23">
        <v>8231.0499999999993</v>
      </c>
      <c r="E223" s="41">
        <v>5</v>
      </c>
      <c r="F223" s="15">
        <f t="shared" si="21"/>
        <v>1646.2099999999998</v>
      </c>
      <c r="G223" s="16"/>
      <c r="H223" s="15">
        <f t="shared" si="23"/>
        <v>3681.0374652399287</v>
      </c>
      <c r="I223" s="15">
        <f t="shared" si="24"/>
        <v>2.2360679774997898</v>
      </c>
      <c r="J223" s="15">
        <f t="shared" si="25"/>
        <v>111.80339887498948</v>
      </c>
      <c r="K223" s="3"/>
      <c r="L223" s="16"/>
    </row>
    <row r="224" spans="1:12" x14ac:dyDescent="0.25">
      <c r="A224" s="31">
        <f t="shared" si="22"/>
        <v>217</v>
      </c>
      <c r="B224" s="58" t="s">
        <v>285</v>
      </c>
      <c r="C224" s="59">
        <v>50</v>
      </c>
      <c r="D224" s="23">
        <v>283422.75</v>
      </c>
      <c r="E224" s="41">
        <v>195</v>
      </c>
      <c r="F224" s="15">
        <f t="shared" si="21"/>
        <v>1453.45</v>
      </c>
      <c r="G224" s="16"/>
      <c r="H224" s="15">
        <f t="shared" si="23"/>
        <v>20296.324691615966</v>
      </c>
      <c r="I224" s="15">
        <f t="shared" si="24"/>
        <v>13.964240043768941</v>
      </c>
      <c r="J224" s="15">
        <f t="shared" si="25"/>
        <v>698.21200218844706</v>
      </c>
      <c r="K224" s="3"/>
      <c r="L224" s="16"/>
    </row>
    <row r="225" spans="1:12" x14ac:dyDescent="0.25">
      <c r="A225" s="31">
        <f t="shared" si="22"/>
        <v>218</v>
      </c>
      <c r="B225" s="58" t="s">
        <v>289</v>
      </c>
      <c r="C225" s="59">
        <v>50</v>
      </c>
      <c r="D225" s="23">
        <v>12919.6</v>
      </c>
      <c r="E225" s="41">
        <v>10</v>
      </c>
      <c r="F225" s="15">
        <f t="shared" si="21"/>
        <v>1291.96</v>
      </c>
      <c r="G225" s="16"/>
      <c r="H225" s="15">
        <f t="shared" si="23"/>
        <v>4085.5362458311397</v>
      </c>
      <c r="I225" s="15">
        <f t="shared" si="24"/>
        <v>3.1622776601683795</v>
      </c>
      <c r="J225" s="15">
        <f t="shared" si="25"/>
        <v>158.11388300841898</v>
      </c>
      <c r="K225" s="3"/>
      <c r="L225" s="16"/>
    </row>
    <row r="226" spans="1:12" x14ac:dyDescent="0.25">
      <c r="A226" s="31">
        <f t="shared" si="22"/>
        <v>219</v>
      </c>
      <c r="B226" s="58" t="s">
        <v>293</v>
      </c>
      <c r="C226" s="59">
        <v>50</v>
      </c>
      <c r="D226" s="23">
        <v>116906.24000000001</v>
      </c>
      <c r="E226" s="41">
        <v>92</v>
      </c>
      <c r="F226" s="15">
        <f t="shared" si="21"/>
        <v>1270.72</v>
      </c>
      <c r="G226" s="16"/>
      <c r="H226" s="15">
        <f t="shared" si="23"/>
        <v>12188.318066607877</v>
      </c>
      <c r="I226" s="15">
        <f t="shared" si="24"/>
        <v>9.5916630466254382</v>
      </c>
      <c r="J226" s="15">
        <f t="shared" si="25"/>
        <v>479.58315233127189</v>
      </c>
      <c r="K226" s="3"/>
      <c r="L226" s="16"/>
    </row>
    <row r="227" spans="1:12" x14ac:dyDescent="0.25">
      <c r="A227" s="31">
        <f t="shared" si="22"/>
        <v>220</v>
      </c>
      <c r="B227" s="58" t="s">
        <v>296</v>
      </c>
      <c r="C227" s="59">
        <v>50</v>
      </c>
      <c r="D227" s="23">
        <v>2854.08</v>
      </c>
      <c r="E227" s="41">
        <v>3</v>
      </c>
      <c r="F227" s="15">
        <f t="shared" si="21"/>
        <v>951.36</v>
      </c>
      <c r="G227" s="16"/>
      <c r="H227" s="15">
        <f t="shared" si="23"/>
        <v>1647.803856288727</v>
      </c>
      <c r="I227" s="15">
        <f t="shared" si="24"/>
        <v>1.7320508075688772</v>
      </c>
      <c r="J227" s="15">
        <f t="shared" si="25"/>
        <v>86.602540378443862</v>
      </c>
      <c r="K227" s="3"/>
      <c r="L227" s="16"/>
    </row>
    <row r="228" spans="1:12" x14ac:dyDescent="0.25">
      <c r="A228" s="31">
        <f t="shared" si="22"/>
        <v>221</v>
      </c>
      <c r="B228" s="58" t="s">
        <v>298</v>
      </c>
      <c r="C228" s="59">
        <v>50</v>
      </c>
      <c r="D228" s="23">
        <v>2333.94</v>
      </c>
      <c r="E228" s="41">
        <v>2</v>
      </c>
      <c r="F228" s="15">
        <f t="shared" si="21"/>
        <v>1166.97</v>
      </c>
      <c r="G228" s="16"/>
      <c r="H228" s="15">
        <f t="shared" si="23"/>
        <v>1650.344800882531</v>
      </c>
      <c r="I228" s="15">
        <f t="shared" si="24"/>
        <v>1.4142135623730951</v>
      </c>
      <c r="J228" s="15">
        <f t="shared" si="25"/>
        <v>70.710678118654755</v>
      </c>
      <c r="K228" s="3"/>
      <c r="L228" s="16"/>
    </row>
    <row r="229" spans="1:12" x14ac:dyDescent="0.25">
      <c r="A229" s="31">
        <f t="shared" si="22"/>
        <v>222</v>
      </c>
      <c r="B229" s="58" t="s">
        <v>420</v>
      </c>
      <c r="C229" s="59">
        <v>50</v>
      </c>
      <c r="D229" s="23">
        <v>1270.72</v>
      </c>
      <c r="E229" s="41">
        <v>1</v>
      </c>
      <c r="F229" s="15">
        <f t="shared" si="21"/>
        <v>1270.72</v>
      </c>
      <c r="G229" s="16"/>
      <c r="H229" s="15">
        <f t="shared" si="23"/>
        <v>1270.72</v>
      </c>
      <c r="I229" s="15">
        <f t="shared" si="24"/>
        <v>1</v>
      </c>
      <c r="J229" s="15">
        <f t="shared" si="25"/>
        <v>50</v>
      </c>
      <c r="K229" s="3"/>
      <c r="L229" s="16"/>
    </row>
    <row r="230" spans="1:12" x14ac:dyDescent="0.25">
      <c r="A230" s="31">
        <f t="shared" si="22"/>
        <v>223</v>
      </c>
      <c r="B230" s="58" t="s">
        <v>307</v>
      </c>
      <c r="C230" s="59">
        <v>55</v>
      </c>
      <c r="D230" s="23">
        <v>5172.6000000000004</v>
      </c>
      <c r="E230" s="41">
        <v>3</v>
      </c>
      <c r="F230" s="15">
        <f t="shared" si="21"/>
        <v>1724.2</v>
      </c>
      <c r="G230" s="16"/>
      <c r="H230" s="15">
        <f t="shared" si="23"/>
        <v>2986.4020024102583</v>
      </c>
      <c r="I230" s="15">
        <f t="shared" si="24"/>
        <v>1.7320508075688772</v>
      </c>
      <c r="J230" s="15">
        <f t="shared" si="25"/>
        <v>95.262794416288244</v>
      </c>
      <c r="K230" s="3"/>
      <c r="L230" s="16"/>
    </row>
    <row r="231" spans="1:12" x14ac:dyDescent="0.25">
      <c r="A231" s="31">
        <f t="shared" si="22"/>
        <v>224</v>
      </c>
      <c r="B231" s="58" t="s">
        <v>310</v>
      </c>
      <c r="C231" s="59">
        <v>55</v>
      </c>
      <c r="D231" s="23">
        <v>19870.079999999998</v>
      </c>
      <c r="E231" s="41">
        <v>12</v>
      </c>
      <c r="F231" s="15">
        <f t="shared" si="21"/>
        <v>1655.84</v>
      </c>
      <c r="G231" s="16"/>
      <c r="H231" s="15">
        <f t="shared" si="23"/>
        <v>5735.9980184096985</v>
      </c>
      <c r="I231" s="15">
        <f t="shared" si="24"/>
        <v>3.4641016151377544</v>
      </c>
      <c r="J231" s="15">
        <f t="shared" si="25"/>
        <v>190.52558883257649</v>
      </c>
      <c r="K231" s="3"/>
      <c r="L231" s="16"/>
    </row>
    <row r="232" spans="1:12" x14ac:dyDescent="0.25">
      <c r="A232" s="31">
        <f t="shared" si="22"/>
        <v>225</v>
      </c>
      <c r="B232" s="58" t="s">
        <v>315</v>
      </c>
      <c r="C232" s="59">
        <v>55</v>
      </c>
      <c r="D232" s="23">
        <v>3930.8999999999996</v>
      </c>
      <c r="E232" s="41">
        <v>3</v>
      </c>
      <c r="F232" s="15">
        <f t="shared" si="21"/>
        <v>1310.3</v>
      </c>
      <c r="G232" s="16"/>
      <c r="H232" s="15">
        <f t="shared" si="23"/>
        <v>2269.5061731574997</v>
      </c>
      <c r="I232" s="15">
        <f t="shared" si="24"/>
        <v>1.7320508075688772</v>
      </c>
      <c r="J232" s="15">
        <f t="shared" si="25"/>
        <v>95.262794416288244</v>
      </c>
      <c r="K232" s="3"/>
      <c r="L232" s="16"/>
    </row>
    <row r="233" spans="1:12" x14ac:dyDescent="0.25">
      <c r="A233" s="31">
        <f t="shared" si="22"/>
        <v>226</v>
      </c>
      <c r="B233" s="58" t="s">
        <v>304</v>
      </c>
      <c r="C233" s="59">
        <v>55</v>
      </c>
      <c r="D233" s="23">
        <v>2046.97</v>
      </c>
      <c r="E233" s="41">
        <v>1</v>
      </c>
      <c r="F233" s="15">
        <f t="shared" si="21"/>
        <v>2046.97</v>
      </c>
      <c r="G233" s="16"/>
      <c r="H233" s="15">
        <f t="shared" si="23"/>
        <v>2046.97</v>
      </c>
      <c r="I233" s="15">
        <f t="shared" si="24"/>
        <v>1</v>
      </c>
      <c r="J233" s="15">
        <f t="shared" si="25"/>
        <v>55</v>
      </c>
      <c r="K233" s="3"/>
      <c r="L233" s="16"/>
    </row>
    <row r="234" spans="1:12" x14ac:dyDescent="0.25">
      <c r="A234" s="31">
        <f t="shared" si="22"/>
        <v>227</v>
      </c>
      <c r="B234" s="58" t="s">
        <v>421</v>
      </c>
      <c r="C234" s="59">
        <v>55</v>
      </c>
      <c r="D234" s="23">
        <v>1724.2</v>
      </c>
      <c r="E234" s="41">
        <v>1</v>
      </c>
      <c r="F234" s="15">
        <f t="shared" si="21"/>
        <v>1724.2</v>
      </c>
      <c r="G234" s="16"/>
      <c r="H234" s="15">
        <f t="shared" si="23"/>
        <v>1724.2</v>
      </c>
      <c r="I234" s="15">
        <f t="shared" si="24"/>
        <v>1</v>
      </c>
      <c r="J234" s="15">
        <f t="shared" si="25"/>
        <v>55</v>
      </c>
      <c r="K234" s="3"/>
      <c r="L234" s="16"/>
    </row>
    <row r="235" spans="1:12" x14ac:dyDescent="0.25">
      <c r="A235" s="31">
        <f t="shared" si="22"/>
        <v>228</v>
      </c>
      <c r="B235" s="58" t="s">
        <v>305</v>
      </c>
      <c r="C235" s="59">
        <v>55</v>
      </c>
      <c r="D235" s="23">
        <v>1827.65</v>
      </c>
      <c r="E235" s="41">
        <v>1</v>
      </c>
      <c r="F235" s="15">
        <f t="shared" si="21"/>
        <v>1827.65</v>
      </c>
      <c r="G235" s="16"/>
      <c r="H235" s="15">
        <f t="shared" si="23"/>
        <v>1827.65</v>
      </c>
      <c r="I235" s="15">
        <f t="shared" si="24"/>
        <v>1</v>
      </c>
      <c r="J235" s="15">
        <f t="shared" si="25"/>
        <v>55</v>
      </c>
      <c r="K235" s="3"/>
      <c r="L235" s="16"/>
    </row>
    <row r="236" spans="1:12" x14ac:dyDescent="0.25">
      <c r="A236" s="31">
        <f t="shared" si="22"/>
        <v>229</v>
      </c>
      <c r="B236" s="58" t="s">
        <v>308</v>
      </c>
      <c r="C236" s="59">
        <v>55</v>
      </c>
      <c r="D236" s="23">
        <v>174144.2</v>
      </c>
      <c r="E236" s="41">
        <v>101</v>
      </c>
      <c r="F236" s="15">
        <f t="shared" si="21"/>
        <v>1724.2</v>
      </c>
      <c r="G236" s="16"/>
      <c r="H236" s="15">
        <f t="shared" si="23"/>
        <v>17327.995545936639</v>
      </c>
      <c r="I236" s="15">
        <f t="shared" si="24"/>
        <v>10.04987562112089</v>
      </c>
      <c r="J236" s="15">
        <f t="shared" si="25"/>
        <v>552.74315916164892</v>
      </c>
      <c r="K236" s="3"/>
      <c r="L236" s="16"/>
    </row>
    <row r="237" spans="1:12" x14ac:dyDescent="0.25">
      <c r="A237" s="31">
        <f t="shared" si="22"/>
        <v>230</v>
      </c>
      <c r="B237" s="58" t="s">
        <v>311</v>
      </c>
      <c r="C237" s="59">
        <v>55</v>
      </c>
      <c r="D237" s="23">
        <v>7767545.4399999995</v>
      </c>
      <c r="E237" s="41">
        <v>4691</v>
      </c>
      <c r="F237" s="15">
        <f t="shared" si="21"/>
        <v>1655.84</v>
      </c>
      <c r="G237" s="16"/>
      <c r="H237" s="15">
        <f t="shared" si="23"/>
        <v>113409.93096448653</v>
      </c>
      <c r="I237" s="15">
        <f t="shared" si="24"/>
        <v>68.490875304671064</v>
      </c>
      <c r="J237" s="15">
        <f t="shared" si="25"/>
        <v>3766.9981417569084</v>
      </c>
      <c r="K237" s="3"/>
      <c r="L237" s="16"/>
    </row>
    <row r="238" spans="1:12" x14ac:dyDescent="0.25">
      <c r="A238" s="31">
        <f t="shared" si="22"/>
        <v>231</v>
      </c>
      <c r="B238" s="58" t="s">
        <v>316</v>
      </c>
      <c r="C238" s="59">
        <v>55</v>
      </c>
      <c r="D238" s="23">
        <v>367878.40000000002</v>
      </c>
      <c r="E238" s="41">
        <v>235</v>
      </c>
      <c r="F238" s="15">
        <f t="shared" si="21"/>
        <v>1565.44</v>
      </c>
      <c r="G238" s="16"/>
      <c r="H238" s="15">
        <f t="shared" si="23"/>
        <v>23997.740778998344</v>
      </c>
      <c r="I238" s="15">
        <f t="shared" si="24"/>
        <v>15.329709716755891</v>
      </c>
      <c r="J238" s="15">
        <f t="shared" si="25"/>
        <v>843.13403442157403</v>
      </c>
      <c r="K238" s="3"/>
      <c r="L238" s="16"/>
    </row>
    <row r="239" spans="1:12" x14ac:dyDescent="0.25">
      <c r="A239" s="31">
        <f t="shared" si="22"/>
        <v>232</v>
      </c>
      <c r="B239" s="58" t="s">
        <v>319</v>
      </c>
      <c r="C239" s="59">
        <v>55</v>
      </c>
      <c r="D239" s="23">
        <v>411523.2</v>
      </c>
      <c r="E239" s="41">
        <v>320</v>
      </c>
      <c r="F239" s="15">
        <f t="shared" si="21"/>
        <v>1286.01</v>
      </c>
      <c r="G239" s="16"/>
      <c r="H239" s="15">
        <f t="shared" si="23"/>
        <v>23004.846237956037</v>
      </c>
      <c r="I239" s="15">
        <f t="shared" si="24"/>
        <v>17.888543819998318</v>
      </c>
      <c r="J239" s="15">
        <f t="shared" si="25"/>
        <v>983.86991009990754</v>
      </c>
      <c r="K239" s="3"/>
      <c r="L239" s="16"/>
    </row>
    <row r="240" spans="1:12" x14ac:dyDescent="0.25">
      <c r="A240" s="31">
        <f t="shared" si="22"/>
        <v>233</v>
      </c>
      <c r="B240" s="58" t="s">
        <v>322</v>
      </c>
      <c r="C240" s="59">
        <v>55</v>
      </c>
      <c r="D240" s="23">
        <v>23733.191999999999</v>
      </c>
      <c r="E240" s="41">
        <v>20</v>
      </c>
      <c r="F240" s="15">
        <f t="shared" si="21"/>
        <v>1186.6596</v>
      </c>
      <c r="G240" s="16"/>
      <c r="H240" s="15">
        <f t="shared" si="23"/>
        <v>5306.9030635054187</v>
      </c>
      <c r="I240" s="15">
        <f t="shared" si="24"/>
        <v>4.4721359549995796</v>
      </c>
      <c r="J240" s="15">
        <f t="shared" si="25"/>
        <v>245.96747752497689</v>
      </c>
      <c r="K240" s="3"/>
      <c r="L240" s="16"/>
    </row>
    <row r="241" spans="1:12" x14ac:dyDescent="0.25">
      <c r="A241" s="31">
        <f t="shared" si="22"/>
        <v>234</v>
      </c>
      <c r="B241" s="58" t="s">
        <v>324</v>
      </c>
      <c r="C241" s="59">
        <v>55</v>
      </c>
      <c r="D241" s="23">
        <v>3500.91</v>
      </c>
      <c r="E241" s="41">
        <v>3</v>
      </c>
      <c r="F241" s="15">
        <f t="shared" si="21"/>
        <v>1166.97</v>
      </c>
      <c r="G241" s="16"/>
      <c r="H241" s="15">
        <f t="shared" si="23"/>
        <v>2021.2513309086526</v>
      </c>
      <c r="I241" s="15">
        <f t="shared" si="24"/>
        <v>1.7320508075688772</v>
      </c>
      <c r="J241" s="15">
        <f t="shared" si="25"/>
        <v>95.262794416288244</v>
      </c>
      <c r="K241" s="3"/>
      <c r="L241" s="16"/>
    </row>
    <row r="242" spans="1:12" x14ac:dyDescent="0.25">
      <c r="A242" s="31">
        <f t="shared" si="22"/>
        <v>235</v>
      </c>
      <c r="B242" s="58" t="s">
        <v>325</v>
      </c>
      <c r="C242" s="59">
        <v>55</v>
      </c>
      <c r="D242" s="23">
        <v>1827.65</v>
      </c>
      <c r="E242" s="41">
        <v>1</v>
      </c>
      <c r="F242" s="15">
        <f t="shared" si="21"/>
        <v>1827.65</v>
      </c>
      <c r="G242" s="16"/>
      <c r="H242" s="15">
        <f t="shared" si="23"/>
        <v>1827.65</v>
      </c>
      <c r="I242" s="15">
        <f t="shared" si="24"/>
        <v>1</v>
      </c>
      <c r="J242" s="15">
        <f t="shared" si="25"/>
        <v>55</v>
      </c>
      <c r="K242" s="3"/>
      <c r="L242" s="16"/>
    </row>
    <row r="243" spans="1:12" x14ac:dyDescent="0.25">
      <c r="A243" s="31">
        <f t="shared" si="22"/>
        <v>236</v>
      </c>
      <c r="B243" s="58" t="s">
        <v>326</v>
      </c>
      <c r="C243" s="59">
        <v>55</v>
      </c>
      <c r="D243" s="23">
        <v>22485.1</v>
      </c>
      <c r="E243" s="41">
        <v>11</v>
      </c>
      <c r="F243" s="15">
        <f t="shared" si="21"/>
        <v>2044.1</v>
      </c>
      <c r="G243" s="16"/>
      <c r="H243" s="15">
        <f t="shared" si="23"/>
        <v>6779.5127339654728</v>
      </c>
      <c r="I243" s="15">
        <f t="shared" si="24"/>
        <v>3.3166247903553998</v>
      </c>
      <c r="J243" s="15">
        <f t="shared" si="25"/>
        <v>182.414363469547</v>
      </c>
      <c r="K243" s="3"/>
      <c r="L243" s="16"/>
    </row>
    <row r="244" spans="1:12" x14ac:dyDescent="0.25">
      <c r="A244" s="31">
        <f t="shared" si="22"/>
        <v>237</v>
      </c>
      <c r="B244" s="58" t="s">
        <v>327</v>
      </c>
      <c r="C244" s="59">
        <v>55</v>
      </c>
      <c r="D244" s="23">
        <v>2354.13</v>
      </c>
      <c r="E244" s="41">
        <v>1</v>
      </c>
      <c r="F244" s="15">
        <f t="shared" si="21"/>
        <v>2354.13</v>
      </c>
      <c r="G244" s="16"/>
      <c r="H244" s="15">
        <f t="shared" si="23"/>
        <v>2354.13</v>
      </c>
      <c r="I244" s="15">
        <f t="shared" si="24"/>
        <v>1</v>
      </c>
      <c r="J244" s="15">
        <f t="shared" si="25"/>
        <v>55</v>
      </c>
      <c r="K244" s="3"/>
      <c r="L244" s="16"/>
    </row>
    <row r="245" spans="1:12" x14ac:dyDescent="0.25">
      <c r="A245" s="31">
        <f t="shared" si="22"/>
        <v>238</v>
      </c>
      <c r="B245" s="58" t="s">
        <v>329</v>
      </c>
      <c r="C245" s="59">
        <v>55</v>
      </c>
      <c r="D245" s="23">
        <v>1655.84</v>
      </c>
      <c r="E245" s="41">
        <v>1</v>
      </c>
      <c r="F245" s="15">
        <f t="shared" si="21"/>
        <v>1655.84</v>
      </c>
      <c r="G245" s="16"/>
      <c r="H245" s="15">
        <f t="shared" si="23"/>
        <v>1655.84</v>
      </c>
      <c r="I245" s="15">
        <f t="shared" si="24"/>
        <v>1</v>
      </c>
      <c r="J245" s="15">
        <f t="shared" si="25"/>
        <v>55</v>
      </c>
      <c r="K245" s="3"/>
      <c r="L245" s="16"/>
    </row>
    <row r="246" spans="1:12" x14ac:dyDescent="0.25">
      <c r="A246" s="31">
        <f t="shared" si="22"/>
        <v>239</v>
      </c>
      <c r="B246" s="58" t="s">
        <v>422</v>
      </c>
      <c r="C246" s="59">
        <v>55</v>
      </c>
      <c r="D246" s="23">
        <v>1655.84</v>
      </c>
      <c r="E246" s="41">
        <v>1</v>
      </c>
      <c r="F246" s="15">
        <f t="shared" si="21"/>
        <v>1655.84</v>
      </c>
      <c r="G246" s="16"/>
      <c r="H246" s="15">
        <f t="shared" si="23"/>
        <v>1655.84</v>
      </c>
      <c r="I246" s="15">
        <f t="shared" si="24"/>
        <v>1</v>
      </c>
      <c r="J246" s="15">
        <f t="shared" si="25"/>
        <v>55</v>
      </c>
      <c r="K246" s="3"/>
      <c r="L246" s="16"/>
    </row>
    <row r="247" spans="1:12" x14ac:dyDescent="0.25">
      <c r="A247" s="31">
        <f t="shared" si="22"/>
        <v>240</v>
      </c>
      <c r="B247" s="58" t="s">
        <v>312</v>
      </c>
      <c r="C247" s="59">
        <v>55</v>
      </c>
      <c r="D247" s="23">
        <v>46363.519999999997</v>
      </c>
      <c r="E247" s="41">
        <v>28</v>
      </c>
      <c r="F247" s="15">
        <f t="shared" si="21"/>
        <v>1655.84</v>
      </c>
      <c r="G247" s="16"/>
      <c r="H247" s="15">
        <f t="shared" si="23"/>
        <v>8761.8817018263835</v>
      </c>
      <c r="I247" s="15">
        <f t="shared" si="24"/>
        <v>5.2915026221291814</v>
      </c>
      <c r="J247" s="15">
        <f t="shared" si="25"/>
        <v>291.03264421710497</v>
      </c>
      <c r="K247" s="3"/>
      <c r="L247" s="16"/>
    </row>
    <row r="248" spans="1:12" x14ac:dyDescent="0.25">
      <c r="A248" s="31">
        <f t="shared" si="22"/>
        <v>241</v>
      </c>
      <c r="B248" s="58" t="s">
        <v>317</v>
      </c>
      <c r="C248" s="59">
        <v>55</v>
      </c>
      <c r="D248" s="23">
        <v>1565.44</v>
      </c>
      <c r="E248" s="41">
        <v>1</v>
      </c>
      <c r="F248" s="15">
        <f t="shared" si="21"/>
        <v>1565.44</v>
      </c>
      <c r="G248" s="16"/>
      <c r="H248" s="15">
        <f t="shared" si="23"/>
        <v>1565.44</v>
      </c>
      <c r="I248" s="15">
        <f t="shared" si="24"/>
        <v>1</v>
      </c>
      <c r="J248" s="15">
        <f t="shared" si="25"/>
        <v>55</v>
      </c>
      <c r="K248" s="3"/>
      <c r="L248" s="16"/>
    </row>
    <row r="249" spans="1:12" x14ac:dyDescent="0.25">
      <c r="A249" s="31">
        <f t="shared" si="22"/>
        <v>242</v>
      </c>
      <c r="B249" s="58" t="s">
        <v>320</v>
      </c>
      <c r="C249" s="59">
        <v>55</v>
      </c>
      <c r="D249" s="23">
        <v>1286.01</v>
      </c>
      <c r="E249" s="41">
        <v>1</v>
      </c>
      <c r="F249" s="15">
        <f t="shared" si="21"/>
        <v>1286.01</v>
      </c>
      <c r="G249" s="16"/>
      <c r="H249" s="15">
        <f t="shared" si="23"/>
        <v>1286.01</v>
      </c>
      <c r="I249" s="15">
        <f t="shared" si="24"/>
        <v>1</v>
      </c>
      <c r="J249" s="15">
        <f t="shared" si="25"/>
        <v>55</v>
      </c>
      <c r="K249" s="3"/>
      <c r="L249" s="16"/>
    </row>
    <row r="250" spans="1:12" x14ac:dyDescent="0.25">
      <c r="A250" s="31">
        <f t="shared" si="22"/>
        <v>243</v>
      </c>
      <c r="B250" s="58" t="s">
        <v>323</v>
      </c>
      <c r="C250" s="59">
        <v>55</v>
      </c>
      <c r="D250" s="23">
        <v>1208.8499999999999</v>
      </c>
      <c r="E250" s="41">
        <v>1</v>
      </c>
      <c r="F250" s="15">
        <f t="shared" si="21"/>
        <v>1208.8499999999999</v>
      </c>
      <c r="G250" s="16"/>
      <c r="H250" s="15">
        <f t="shared" si="23"/>
        <v>1208.8499999999999</v>
      </c>
      <c r="I250" s="15">
        <f t="shared" si="24"/>
        <v>1</v>
      </c>
      <c r="J250" s="15">
        <f t="shared" si="25"/>
        <v>55</v>
      </c>
      <c r="K250" s="3"/>
      <c r="L250" s="16"/>
    </row>
    <row r="251" spans="1:12" x14ac:dyDescent="0.25">
      <c r="A251" s="31">
        <f t="shared" si="22"/>
        <v>244</v>
      </c>
      <c r="B251" s="58" t="s">
        <v>306</v>
      </c>
      <c r="C251" s="59">
        <v>55</v>
      </c>
      <c r="D251" s="23">
        <v>21449.22</v>
      </c>
      <c r="E251" s="41">
        <v>3</v>
      </c>
      <c r="F251" s="15">
        <f t="shared" si="21"/>
        <v>7149.7400000000007</v>
      </c>
      <c r="G251" s="16"/>
      <c r="H251" s="15">
        <f t="shared" si="23"/>
        <v>12383.712940907506</v>
      </c>
      <c r="I251" s="15">
        <f t="shared" si="24"/>
        <v>1.7320508075688772</v>
      </c>
      <c r="J251" s="15">
        <f t="shared" si="25"/>
        <v>95.262794416288244</v>
      </c>
      <c r="K251" s="3"/>
      <c r="L251" s="16"/>
    </row>
    <row r="252" spans="1:12" x14ac:dyDescent="0.25">
      <c r="A252" s="31">
        <f t="shared" si="22"/>
        <v>245</v>
      </c>
      <c r="B252" s="58" t="s">
        <v>328</v>
      </c>
      <c r="C252" s="59">
        <v>55</v>
      </c>
      <c r="D252" s="23">
        <v>7149.74</v>
      </c>
      <c r="E252" s="41">
        <v>1</v>
      </c>
      <c r="F252" s="15">
        <f t="shared" si="21"/>
        <v>7149.74</v>
      </c>
      <c r="G252" s="16"/>
      <c r="H252" s="15">
        <f t="shared" si="23"/>
        <v>7149.74</v>
      </c>
      <c r="I252" s="15">
        <f t="shared" si="24"/>
        <v>1</v>
      </c>
      <c r="J252" s="15">
        <f t="shared" si="25"/>
        <v>55</v>
      </c>
      <c r="K252" s="3"/>
      <c r="L252" s="16"/>
    </row>
    <row r="253" spans="1:12" x14ac:dyDescent="0.25">
      <c r="A253" s="31">
        <f t="shared" si="22"/>
        <v>246</v>
      </c>
      <c r="B253" s="58" t="s">
        <v>313</v>
      </c>
      <c r="C253" s="59">
        <v>55</v>
      </c>
      <c r="D253" s="23">
        <v>9935.0399999999991</v>
      </c>
      <c r="E253" s="41">
        <v>6</v>
      </c>
      <c r="F253" s="15">
        <f t="shared" si="21"/>
        <v>1655.84</v>
      </c>
      <c r="G253" s="16"/>
      <c r="H253" s="15">
        <f t="shared" si="23"/>
        <v>4055.9630956900969</v>
      </c>
      <c r="I253" s="15">
        <f t="shared" si="24"/>
        <v>2.4494897427831779</v>
      </c>
      <c r="J253" s="15">
        <f t="shared" si="25"/>
        <v>134.7219358530748</v>
      </c>
      <c r="K253" s="3"/>
      <c r="L253" s="16"/>
    </row>
    <row r="254" spans="1:12" x14ac:dyDescent="0.25">
      <c r="A254" s="31">
        <f t="shared" si="22"/>
        <v>247</v>
      </c>
      <c r="B254" s="58" t="s">
        <v>309</v>
      </c>
      <c r="C254" s="59">
        <v>55</v>
      </c>
      <c r="D254" s="23">
        <v>6896.8</v>
      </c>
      <c r="E254" s="41">
        <v>4</v>
      </c>
      <c r="F254" s="15">
        <f t="shared" si="21"/>
        <v>1724.2</v>
      </c>
      <c r="G254" s="16"/>
      <c r="H254" s="15">
        <f t="shared" si="23"/>
        <v>3448.4</v>
      </c>
      <c r="I254" s="15">
        <f t="shared" si="24"/>
        <v>2</v>
      </c>
      <c r="J254" s="15">
        <f t="shared" si="25"/>
        <v>110</v>
      </c>
      <c r="K254" s="3"/>
      <c r="L254" s="16"/>
    </row>
    <row r="255" spans="1:12" x14ac:dyDescent="0.25">
      <c r="A255" s="31">
        <f t="shared" si="22"/>
        <v>248</v>
      </c>
      <c r="B255" s="58" t="s">
        <v>314</v>
      </c>
      <c r="C255" s="59">
        <v>55</v>
      </c>
      <c r="D255" s="23">
        <v>177174.88</v>
      </c>
      <c r="E255" s="41">
        <v>107</v>
      </c>
      <c r="F255" s="15">
        <f t="shared" si="21"/>
        <v>1655.8400000000001</v>
      </c>
      <c r="G255" s="16"/>
      <c r="H255" s="15">
        <f t="shared" si="23"/>
        <v>17128.142143828678</v>
      </c>
      <c r="I255" s="15">
        <f t="shared" si="24"/>
        <v>10.344080432788601</v>
      </c>
      <c r="J255" s="15">
        <f t="shared" si="25"/>
        <v>568.92442380337309</v>
      </c>
      <c r="K255" s="3"/>
      <c r="L255" s="16"/>
    </row>
    <row r="256" spans="1:12" x14ac:dyDescent="0.25">
      <c r="A256" s="31">
        <f t="shared" si="22"/>
        <v>249</v>
      </c>
      <c r="B256" s="58" t="s">
        <v>318</v>
      </c>
      <c r="C256" s="59">
        <v>55</v>
      </c>
      <c r="D256" s="23">
        <v>10958.08</v>
      </c>
      <c r="E256" s="41">
        <v>7</v>
      </c>
      <c r="F256" s="15">
        <f t="shared" si="21"/>
        <v>1565.44</v>
      </c>
      <c r="G256" s="16"/>
      <c r="H256" s="15">
        <f t="shared" si="23"/>
        <v>4141.7649323929527</v>
      </c>
      <c r="I256" s="15">
        <f t="shared" si="24"/>
        <v>2.6457513110645907</v>
      </c>
      <c r="J256" s="15">
        <f t="shared" si="25"/>
        <v>145.51632210855249</v>
      </c>
      <c r="K256" s="3"/>
      <c r="L256" s="16"/>
    </row>
    <row r="257" spans="1:12" x14ac:dyDescent="0.25">
      <c r="A257" s="31">
        <f t="shared" si="22"/>
        <v>250</v>
      </c>
      <c r="B257" s="58" t="s">
        <v>321</v>
      </c>
      <c r="C257" s="59">
        <v>55</v>
      </c>
      <c r="D257" s="23">
        <v>16718.13</v>
      </c>
      <c r="E257" s="41">
        <v>13</v>
      </c>
      <c r="F257" s="15">
        <f t="shared" si="21"/>
        <v>1286.01</v>
      </c>
      <c r="G257" s="16"/>
      <c r="H257" s="15">
        <f t="shared" si="23"/>
        <v>4636.7749957594442</v>
      </c>
      <c r="I257" s="15">
        <f t="shared" si="24"/>
        <v>3.6055512754639891</v>
      </c>
      <c r="J257" s="15">
        <f t="shared" si="25"/>
        <v>198.30532015051941</v>
      </c>
      <c r="K257" s="3"/>
      <c r="L257" s="16"/>
    </row>
    <row r="258" spans="1:12" x14ac:dyDescent="0.25">
      <c r="A258" s="31">
        <f t="shared" si="22"/>
        <v>251</v>
      </c>
      <c r="B258" s="58" t="s">
        <v>331</v>
      </c>
      <c r="C258" s="59">
        <v>60</v>
      </c>
      <c r="D258" s="23">
        <v>1897.62</v>
      </c>
      <c r="E258" s="41">
        <v>1</v>
      </c>
      <c r="F258" s="15">
        <f t="shared" si="21"/>
        <v>1897.62</v>
      </c>
      <c r="G258" s="16"/>
      <c r="H258" s="15">
        <f t="shared" si="23"/>
        <v>1897.62</v>
      </c>
      <c r="I258" s="15">
        <f t="shared" si="24"/>
        <v>1</v>
      </c>
      <c r="J258" s="15">
        <f t="shared" si="25"/>
        <v>60</v>
      </c>
      <c r="K258" s="3"/>
      <c r="L258" s="16"/>
    </row>
    <row r="259" spans="1:12" x14ac:dyDescent="0.25">
      <c r="A259" s="31">
        <f t="shared" si="22"/>
        <v>252</v>
      </c>
      <c r="B259" s="58" t="s">
        <v>334</v>
      </c>
      <c r="C259" s="59">
        <v>60</v>
      </c>
      <c r="D259" s="23">
        <v>92705.08</v>
      </c>
      <c r="E259" s="41">
        <v>52</v>
      </c>
      <c r="F259" s="15">
        <f t="shared" ref="F259:F294" si="26">D259/E259</f>
        <v>1782.79</v>
      </c>
      <c r="G259" s="16"/>
      <c r="H259" s="15">
        <f t="shared" si="23"/>
        <v>12855.88151676889</v>
      </c>
      <c r="I259" s="15">
        <f t="shared" si="24"/>
        <v>7.2111025509279782</v>
      </c>
      <c r="J259" s="15">
        <f t="shared" si="25"/>
        <v>432.66615305567871</v>
      </c>
      <c r="L259" s="43"/>
    </row>
    <row r="260" spans="1:12" x14ac:dyDescent="0.25">
      <c r="A260" s="31">
        <f t="shared" si="22"/>
        <v>253</v>
      </c>
      <c r="B260" s="58" t="s">
        <v>339</v>
      </c>
      <c r="C260" s="59">
        <v>60</v>
      </c>
      <c r="D260" s="23">
        <v>5128.32</v>
      </c>
      <c r="E260" s="41">
        <v>3</v>
      </c>
      <c r="F260" s="15">
        <f t="shared" si="26"/>
        <v>1709.4399999999998</v>
      </c>
      <c r="G260" s="16"/>
      <c r="H260" s="15">
        <f t="shared" si="23"/>
        <v>2960.8369324905411</v>
      </c>
      <c r="I260" s="15">
        <f t="shared" si="24"/>
        <v>1.7320508075688772</v>
      </c>
      <c r="J260" s="15">
        <f t="shared" si="25"/>
        <v>103.92304845413263</v>
      </c>
    </row>
    <row r="261" spans="1:12" x14ac:dyDescent="0.25">
      <c r="A261" s="31">
        <f t="shared" si="22"/>
        <v>254</v>
      </c>
      <c r="B261" s="58" t="s">
        <v>423</v>
      </c>
      <c r="C261" s="59">
        <v>60</v>
      </c>
      <c r="D261" s="23">
        <v>12479.529999999999</v>
      </c>
      <c r="E261" s="41">
        <v>7</v>
      </c>
      <c r="F261" s="15">
        <f t="shared" si="26"/>
        <v>1782.7899999999997</v>
      </c>
      <c r="G261" s="16"/>
      <c r="H261" s="15">
        <f t="shared" si="23"/>
        <v>4716.818979852841</v>
      </c>
      <c r="I261" s="15">
        <f t="shared" si="24"/>
        <v>2.6457513110645907</v>
      </c>
      <c r="J261" s="15">
        <f t="shared" si="25"/>
        <v>158.74507866387543</v>
      </c>
    </row>
    <row r="262" spans="1:12" x14ac:dyDescent="0.25">
      <c r="A262" s="31">
        <f t="shared" si="22"/>
        <v>255</v>
      </c>
      <c r="B262" s="58" t="s">
        <v>424</v>
      </c>
      <c r="C262" s="59">
        <v>60</v>
      </c>
      <c r="D262" s="23">
        <v>1601.85</v>
      </c>
      <c r="E262" s="41">
        <v>1</v>
      </c>
      <c r="F262" s="15">
        <f t="shared" si="26"/>
        <v>1601.85</v>
      </c>
      <c r="G262" s="16"/>
      <c r="H262" s="15">
        <f t="shared" si="23"/>
        <v>1601.85</v>
      </c>
      <c r="I262" s="15">
        <f t="shared" si="24"/>
        <v>1</v>
      </c>
      <c r="J262" s="15">
        <f t="shared" si="25"/>
        <v>60</v>
      </c>
    </row>
    <row r="263" spans="1:12" x14ac:dyDescent="0.25">
      <c r="A263" s="31">
        <f t="shared" si="22"/>
        <v>256</v>
      </c>
      <c r="B263" s="58" t="s">
        <v>332</v>
      </c>
      <c r="C263" s="59">
        <v>60</v>
      </c>
      <c r="D263" s="23">
        <v>134731.01999999999</v>
      </c>
      <c r="E263" s="41">
        <v>71</v>
      </c>
      <c r="F263" s="15">
        <f t="shared" si="26"/>
        <v>1897.62</v>
      </c>
      <c r="G263" s="16"/>
      <c r="H263" s="15">
        <f t="shared" si="23"/>
        <v>15989.630332574921</v>
      </c>
      <c r="I263" s="15">
        <f t="shared" si="24"/>
        <v>8.426149773176359</v>
      </c>
      <c r="J263" s="15">
        <f t="shared" si="25"/>
        <v>505.56898639058153</v>
      </c>
    </row>
    <row r="264" spans="1:12" x14ac:dyDescent="0.25">
      <c r="A264" s="31">
        <f t="shared" si="22"/>
        <v>257</v>
      </c>
      <c r="B264" s="58" t="s">
        <v>335</v>
      </c>
      <c r="C264" s="59">
        <v>60</v>
      </c>
      <c r="D264" s="23">
        <v>1652646.33</v>
      </c>
      <c r="E264" s="41">
        <v>927</v>
      </c>
      <c r="F264" s="15">
        <f t="shared" si="26"/>
        <v>1782.7900000000002</v>
      </c>
      <c r="G264" s="16"/>
      <c r="H264" s="15">
        <f t="shared" si="23"/>
        <v>54280.027179992278</v>
      </c>
      <c r="I264" s="15">
        <f t="shared" si="24"/>
        <v>30.446674695276659</v>
      </c>
      <c r="J264" s="15">
        <f t="shared" si="25"/>
        <v>1826.8004817165995</v>
      </c>
    </row>
    <row r="265" spans="1:12" x14ac:dyDescent="0.25">
      <c r="A265" s="31">
        <f t="shared" si="22"/>
        <v>258</v>
      </c>
      <c r="B265" s="58" t="s">
        <v>340</v>
      </c>
      <c r="C265" s="59">
        <v>60</v>
      </c>
      <c r="D265" s="23">
        <v>52992.639999999999</v>
      </c>
      <c r="E265" s="41">
        <v>31</v>
      </c>
      <c r="F265" s="15">
        <f t="shared" si="26"/>
        <v>1709.44</v>
      </c>
      <c r="G265" s="16"/>
      <c r="H265" s="15">
        <f t="shared" si="23"/>
        <v>9517.759112396152</v>
      </c>
      <c r="I265" s="15">
        <f t="shared" si="24"/>
        <v>5.5677643628300215</v>
      </c>
      <c r="J265" s="15">
        <f t="shared" si="25"/>
        <v>334.0658617698013</v>
      </c>
    </row>
    <row r="266" spans="1:12" x14ac:dyDescent="0.25">
      <c r="A266" s="31">
        <f t="shared" ref="A266:A329" si="27">A265+1</f>
        <v>259</v>
      </c>
      <c r="B266" s="58" t="s">
        <v>342</v>
      </c>
      <c r="C266" s="59">
        <v>60</v>
      </c>
      <c r="D266" s="23">
        <v>12814.8</v>
      </c>
      <c r="E266" s="41">
        <v>8</v>
      </c>
      <c r="F266" s="15">
        <f t="shared" si="26"/>
        <v>1601.85</v>
      </c>
      <c r="G266" s="16"/>
      <c r="H266" s="15">
        <f t="shared" si="23"/>
        <v>4530.7159897746851</v>
      </c>
      <c r="I266" s="15">
        <f t="shared" si="24"/>
        <v>2.8284271247461903</v>
      </c>
      <c r="J266" s="15">
        <f t="shared" si="25"/>
        <v>169.70562748477141</v>
      </c>
    </row>
    <row r="267" spans="1:12" x14ac:dyDescent="0.25">
      <c r="A267" s="31">
        <f t="shared" si="27"/>
        <v>260</v>
      </c>
      <c r="B267" s="58" t="s">
        <v>344</v>
      </c>
      <c r="C267" s="59">
        <v>60</v>
      </c>
      <c r="D267" s="23">
        <v>1601.85</v>
      </c>
      <c r="E267" s="41">
        <v>1</v>
      </c>
      <c r="F267" s="15">
        <f t="shared" si="26"/>
        <v>1601.85</v>
      </c>
      <c r="G267" s="16"/>
      <c r="H267" s="15">
        <f t="shared" si="23"/>
        <v>1601.85</v>
      </c>
      <c r="I267" s="15">
        <f t="shared" si="24"/>
        <v>1</v>
      </c>
      <c r="J267" s="15">
        <f t="shared" si="25"/>
        <v>60</v>
      </c>
    </row>
    <row r="268" spans="1:12" x14ac:dyDescent="0.25">
      <c r="A268" s="31">
        <f t="shared" si="27"/>
        <v>261</v>
      </c>
      <c r="B268" s="58" t="s">
        <v>345</v>
      </c>
      <c r="C268" s="59">
        <v>60</v>
      </c>
      <c r="D268" s="23">
        <v>4805.5499999999993</v>
      </c>
      <c r="E268" s="41">
        <v>3</v>
      </c>
      <c r="F268" s="15">
        <f t="shared" si="26"/>
        <v>1601.8499999999997</v>
      </c>
      <c r="G268" s="16"/>
      <c r="H268" s="15">
        <f t="shared" si="23"/>
        <v>2774.4855861042056</v>
      </c>
      <c r="I268" s="15">
        <f t="shared" si="24"/>
        <v>1.7320508075688772</v>
      </c>
      <c r="J268" s="15">
        <f t="shared" si="25"/>
        <v>103.92304845413263</v>
      </c>
    </row>
    <row r="269" spans="1:12" x14ac:dyDescent="0.25">
      <c r="A269" s="31">
        <f t="shared" si="27"/>
        <v>262</v>
      </c>
      <c r="B269" s="58" t="s">
        <v>348</v>
      </c>
      <c r="C269" s="59">
        <v>60</v>
      </c>
      <c r="D269" s="23">
        <v>3587.25</v>
      </c>
      <c r="E269" s="41">
        <v>1</v>
      </c>
      <c r="F269" s="15">
        <f t="shared" si="26"/>
        <v>3587.25</v>
      </c>
      <c r="G269" s="16"/>
      <c r="H269" s="15">
        <f t="shared" si="23"/>
        <v>3587.25</v>
      </c>
      <c r="I269" s="15">
        <f t="shared" si="24"/>
        <v>1</v>
      </c>
      <c r="J269" s="15">
        <f t="shared" si="25"/>
        <v>60</v>
      </c>
    </row>
    <row r="270" spans="1:12" x14ac:dyDescent="0.25">
      <c r="A270" s="31">
        <f t="shared" si="27"/>
        <v>263</v>
      </c>
      <c r="B270" s="58" t="s">
        <v>349</v>
      </c>
      <c r="C270" s="59">
        <v>60</v>
      </c>
      <c r="D270" s="23">
        <v>4367.12</v>
      </c>
      <c r="E270" s="41">
        <v>2</v>
      </c>
      <c r="F270" s="15">
        <f t="shared" si="26"/>
        <v>2183.56</v>
      </c>
      <c r="G270" s="16"/>
      <c r="H270" s="15">
        <f t="shared" si="23"/>
        <v>3088.0201662553955</v>
      </c>
      <c r="I270" s="15">
        <f t="shared" si="24"/>
        <v>1.4142135623730951</v>
      </c>
      <c r="J270" s="15">
        <f t="shared" si="25"/>
        <v>84.852813742385706</v>
      </c>
    </row>
    <row r="271" spans="1:12" x14ac:dyDescent="0.25">
      <c r="A271" s="31">
        <f t="shared" si="27"/>
        <v>264</v>
      </c>
      <c r="B271" s="58" t="s">
        <v>350</v>
      </c>
      <c r="C271" s="59">
        <v>60</v>
      </c>
      <c r="D271" s="23">
        <v>2834.96</v>
      </c>
      <c r="E271" s="41">
        <v>1</v>
      </c>
      <c r="F271" s="15">
        <f t="shared" si="26"/>
        <v>2834.96</v>
      </c>
      <c r="G271" s="16"/>
      <c r="H271" s="15">
        <f t="shared" si="23"/>
        <v>2834.96</v>
      </c>
      <c r="I271" s="15">
        <f t="shared" si="24"/>
        <v>1</v>
      </c>
      <c r="J271" s="15">
        <f t="shared" si="25"/>
        <v>60</v>
      </c>
    </row>
    <row r="272" spans="1:12" x14ac:dyDescent="0.25">
      <c r="A272" s="31">
        <f t="shared" si="27"/>
        <v>265</v>
      </c>
      <c r="B272" s="58" t="s">
        <v>336</v>
      </c>
      <c r="C272" s="59">
        <v>60</v>
      </c>
      <c r="D272" s="23">
        <v>8913.9500000000007</v>
      </c>
      <c r="E272" s="41">
        <v>5</v>
      </c>
      <c r="F272" s="15">
        <f t="shared" si="26"/>
        <v>1782.7900000000002</v>
      </c>
      <c r="G272" s="16"/>
      <c r="H272" s="15">
        <f t="shared" si="23"/>
        <v>3986.4396296068508</v>
      </c>
      <c r="I272" s="15">
        <f t="shared" si="24"/>
        <v>2.2360679774997898</v>
      </c>
      <c r="J272" s="15">
        <f t="shared" si="25"/>
        <v>134.1640786499874</v>
      </c>
    </row>
    <row r="273" spans="1:10" x14ac:dyDescent="0.25">
      <c r="A273" s="31">
        <f t="shared" si="27"/>
        <v>266</v>
      </c>
      <c r="B273" s="58" t="s">
        <v>351</v>
      </c>
      <c r="C273" s="59">
        <v>60</v>
      </c>
      <c r="D273" s="23">
        <v>3587.25</v>
      </c>
      <c r="E273" s="41">
        <v>1</v>
      </c>
      <c r="F273" s="15">
        <f t="shared" si="26"/>
        <v>3587.25</v>
      </c>
      <c r="G273" s="16"/>
      <c r="H273" s="15">
        <f t="shared" si="23"/>
        <v>3587.25</v>
      </c>
      <c r="I273" s="15">
        <f t="shared" si="24"/>
        <v>1</v>
      </c>
      <c r="J273" s="15">
        <f t="shared" si="25"/>
        <v>60</v>
      </c>
    </row>
    <row r="274" spans="1:10" x14ac:dyDescent="0.25">
      <c r="A274" s="31">
        <f t="shared" si="27"/>
        <v>267</v>
      </c>
      <c r="B274" s="58" t="s">
        <v>337</v>
      </c>
      <c r="C274" s="59">
        <v>60</v>
      </c>
      <c r="D274" s="23">
        <v>3565.58</v>
      </c>
      <c r="E274" s="41">
        <v>2</v>
      </c>
      <c r="F274" s="15">
        <f t="shared" si="26"/>
        <v>1782.79</v>
      </c>
      <c r="G274" s="16"/>
      <c r="H274" s="15">
        <f t="shared" si="23"/>
        <v>2521.2457968631302</v>
      </c>
      <c r="I274" s="15">
        <f t="shared" si="24"/>
        <v>1.4142135623730951</v>
      </c>
      <c r="J274" s="15">
        <f t="shared" si="25"/>
        <v>84.852813742385706</v>
      </c>
    </row>
    <row r="275" spans="1:10" x14ac:dyDescent="0.25">
      <c r="A275" s="31">
        <f t="shared" si="27"/>
        <v>268</v>
      </c>
      <c r="B275" s="58" t="s">
        <v>330</v>
      </c>
      <c r="C275" s="59">
        <v>60</v>
      </c>
      <c r="D275" s="23">
        <v>2011.48</v>
      </c>
      <c r="E275" s="41">
        <v>1</v>
      </c>
      <c r="F275" s="15">
        <f t="shared" si="26"/>
        <v>2011.48</v>
      </c>
      <c r="G275" s="16"/>
      <c r="H275" s="15">
        <f t="shared" si="23"/>
        <v>2011.48</v>
      </c>
      <c r="I275" s="15">
        <f t="shared" si="24"/>
        <v>1</v>
      </c>
      <c r="J275" s="15">
        <f t="shared" si="25"/>
        <v>60</v>
      </c>
    </row>
    <row r="276" spans="1:10" x14ac:dyDescent="0.25">
      <c r="A276" s="31">
        <f t="shared" si="27"/>
        <v>269</v>
      </c>
      <c r="B276" s="58" t="s">
        <v>333</v>
      </c>
      <c r="C276" s="59">
        <v>60</v>
      </c>
      <c r="D276" s="23">
        <v>1897.62</v>
      </c>
      <c r="E276" s="41">
        <v>1</v>
      </c>
      <c r="F276" s="15">
        <f t="shared" si="26"/>
        <v>1897.62</v>
      </c>
      <c r="G276" s="16"/>
      <c r="H276" s="15">
        <f t="shared" si="23"/>
        <v>1897.62</v>
      </c>
      <c r="I276" s="15">
        <f t="shared" si="24"/>
        <v>1</v>
      </c>
      <c r="J276" s="15">
        <f t="shared" si="25"/>
        <v>60</v>
      </c>
    </row>
    <row r="277" spans="1:10" x14ac:dyDescent="0.25">
      <c r="A277" s="31">
        <f t="shared" si="27"/>
        <v>270</v>
      </c>
      <c r="B277" s="58" t="s">
        <v>338</v>
      </c>
      <c r="C277" s="59">
        <v>60</v>
      </c>
      <c r="D277" s="23">
        <v>499181.2</v>
      </c>
      <c r="E277" s="41">
        <v>280</v>
      </c>
      <c r="F277" s="15">
        <f t="shared" si="26"/>
        <v>1782.79</v>
      </c>
      <c r="G277" s="16"/>
      <c r="H277" s="15">
        <f t="shared" si="23"/>
        <v>29831.78257409369</v>
      </c>
      <c r="I277" s="15">
        <f t="shared" si="24"/>
        <v>16.733200530681511</v>
      </c>
      <c r="J277" s="15">
        <f t="shared" si="25"/>
        <v>1003.9920318408907</v>
      </c>
    </row>
    <row r="278" spans="1:10" x14ac:dyDescent="0.25">
      <c r="A278" s="31">
        <f t="shared" si="27"/>
        <v>271</v>
      </c>
      <c r="B278" s="58" t="s">
        <v>341</v>
      </c>
      <c r="C278" s="59">
        <v>60</v>
      </c>
      <c r="D278" s="23">
        <v>51283.200000000004</v>
      </c>
      <c r="E278" s="41">
        <v>30</v>
      </c>
      <c r="F278" s="15">
        <f t="shared" si="26"/>
        <v>1709.44</v>
      </c>
      <c r="G278" s="16"/>
      <c r="H278" s="15">
        <f t="shared" si="23"/>
        <v>9362.9884870163114</v>
      </c>
      <c r="I278" s="15">
        <f t="shared" si="24"/>
        <v>5.4772255750516612</v>
      </c>
      <c r="J278" s="15">
        <f t="shared" si="25"/>
        <v>328.63353450309967</v>
      </c>
    </row>
    <row r="279" spans="1:10" x14ac:dyDescent="0.25">
      <c r="A279" s="31">
        <f t="shared" si="27"/>
        <v>272</v>
      </c>
      <c r="B279" s="58" t="s">
        <v>343</v>
      </c>
      <c r="C279" s="59">
        <v>60</v>
      </c>
      <c r="D279" s="23">
        <v>4805.5499999999993</v>
      </c>
      <c r="E279" s="41">
        <v>3</v>
      </c>
      <c r="F279" s="15">
        <f t="shared" si="26"/>
        <v>1601.8499999999997</v>
      </c>
      <c r="G279" s="16"/>
      <c r="H279" s="15">
        <f t="shared" si="23"/>
        <v>2774.4855861042056</v>
      </c>
      <c r="I279" s="15">
        <f t="shared" si="24"/>
        <v>1.7320508075688772</v>
      </c>
      <c r="J279" s="15">
        <f t="shared" si="25"/>
        <v>103.92304845413263</v>
      </c>
    </row>
    <row r="280" spans="1:10" x14ac:dyDescent="0.25">
      <c r="A280" s="31">
        <f t="shared" si="27"/>
        <v>273</v>
      </c>
      <c r="B280" s="58" t="s">
        <v>346</v>
      </c>
      <c r="C280" s="59">
        <v>60</v>
      </c>
      <c r="D280" s="23">
        <v>3203.7</v>
      </c>
      <c r="E280" s="41">
        <v>2</v>
      </c>
      <c r="F280" s="15">
        <f t="shared" si="26"/>
        <v>1601.85</v>
      </c>
      <c r="G280" s="16"/>
      <c r="H280" s="15">
        <f t="shared" si="23"/>
        <v>2265.3579948873426</v>
      </c>
      <c r="I280" s="15">
        <f t="shared" si="24"/>
        <v>1.4142135623730951</v>
      </c>
      <c r="J280" s="15">
        <f t="shared" si="25"/>
        <v>84.852813742385706</v>
      </c>
    </row>
    <row r="281" spans="1:10" x14ac:dyDescent="0.25">
      <c r="A281" s="31">
        <f t="shared" si="27"/>
        <v>274</v>
      </c>
      <c r="B281" s="58" t="s">
        <v>347</v>
      </c>
      <c r="C281" s="59">
        <v>60</v>
      </c>
      <c r="D281" s="23">
        <v>1601.85</v>
      </c>
      <c r="E281" s="41">
        <v>1</v>
      </c>
      <c r="F281" s="15">
        <f t="shared" si="26"/>
        <v>1601.85</v>
      </c>
      <c r="G281" s="16"/>
      <c r="H281" s="15">
        <f t="shared" si="23"/>
        <v>1601.85</v>
      </c>
      <c r="I281" s="15">
        <f t="shared" si="24"/>
        <v>1</v>
      </c>
      <c r="J281" s="15">
        <f t="shared" si="25"/>
        <v>60</v>
      </c>
    </row>
    <row r="282" spans="1:10" x14ac:dyDescent="0.25">
      <c r="A282" s="31">
        <f t="shared" si="27"/>
        <v>275</v>
      </c>
      <c r="B282" s="58" t="s">
        <v>352</v>
      </c>
      <c r="C282" s="59">
        <v>60</v>
      </c>
      <c r="D282" s="23">
        <v>2056.1799999999998</v>
      </c>
      <c r="E282" s="41">
        <v>1</v>
      </c>
      <c r="F282" s="15">
        <f t="shared" si="26"/>
        <v>2056.1799999999998</v>
      </c>
      <c r="G282" s="16"/>
      <c r="H282" s="15">
        <f t="shared" ref="H282:H327" si="28">F282*E282^0.5</f>
        <v>2056.1799999999998</v>
      </c>
      <c r="I282" s="15">
        <f t="shared" ref="I282:I327" si="29">E282^0.5</f>
        <v>1</v>
      </c>
      <c r="J282" s="15">
        <f t="shared" ref="J282:J327" si="30">C282*E282^0.5</f>
        <v>60</v>
      </c>
    </row>
    <row r="283" spans="1:10" x14ac:dyDescent="0.25">
      <c r="A283" s="31">
        <f t="shared" si="27"/>
        <v>276</v>
      </c>
      <c r="B283" s="58" t="s">
        <v>353</v>
      </c>
      <c r="C283" s="59">
        <v>65</v>
      </c>
      <c r="D283" s="23">
        <v>4055.36</v>
      </c>
      <c r="E283" s="41">
        <v>2</v>
      </c>
      <c r="F283" s="15">
        <f t="shared" si="26"/>
        <v>2027.68</v>
      </c>
      <c r="G283" s="16"/>
      <c r="H283" s="15">
        <f t="shared" si="28"/>
        <v>2867.5725561526779</v>
      </c>
      <c r="I283" s="15">
        <f t="shared" si="29"/>
        <v>1.4142135623730951</v>
      </c>
      <c r="J283" s="15">
        <f t="shared" si="30"/>
        <v>91.923881554251182</v>
      </c>
    </row>
    <row r="284" spans="1:10" x14ac:dyDescent="0.25">
      <c r="A284" s="31">
        <f t="shared" si="27"/>
        <v>277</v>
      </c>
      <c r="B284" s="58" t="s">
        <v>356</v>
      </c>
      <c r="C284" s="59">
        <v>65</v>
      </c>
      <c r="D284" s="23">
        <v>48535.079999999994</v>
      </c>
      <c r="E284" s="41">
        <v>22</v>
      </c>
      <c r="F284" s="15">
        <f t="shared" si="26"/>
        <v>2206.14</v>
      </c>
      <c r="G284" s="16"/>
      <c r="H284" s="15">
        <f t="shared" si="28"/>
        <v>10347.71382437686</v>
      </c>
      <c r="I284" s="15">
        <f t="shared" si="29"/>
        <v>4.6904157598234297</v>
      </c>
      <c r="J284" s="15">
        <f t="shared" si="30"/>
        <v>304.87702438852295</v>
      </c>
    </row>
    <row r="285" spans="1:10" x14ac:dyDescent="0.25">
      <c r="A285" s="31">
        <f t="shared" si="27"/>
        <v>278</v>
      </c>
      <c r="B285" s="58" t="s">
        <v>360</v>
      </c>
      <c r="C285" s="59">
        <v>65</v>
      </c>
      <c r="D285" s="23">
        <v>2206.14</v>
      </c>
      <c r="E285" s="41">
        <v>1</v>
      </c>
      <c r="F285" s="15">
        <f t="shared" si="26"/>
        <v>2206.14</v>
      </c>
      <c r="G285" s="16"/>
      <c r="H285" s="15">
        <f t="shared" si="28"/>
        <v>2206.14</v>
      </c>
      <c r="I285" s="15">
        <f t="shared" si="29"/>
        <v>1</v>
      </c>
      <c r="J285" s="15">
        <f t="shared" si="30"/>
        <v>65</v>
      </c>
    </row>
    <row r="286" spans="1:10" x14ac:dyDescent="0.25">
      <c r="A286" s="31">
        <f t="shared" si="27"/>
        <v>279</v>
      </c>
      <c r="B286" s="58" t="s">
        <v>365</v>
      </c>
      <c r="C286" s="59">
        <v>65</v>
      </c>
      <c r="D286" s="23">
        <v>1949.34</v>
      </c>
      <c r="E286" s="41">
        <v>1</v>
      </c>
      <c r="F286" s="15">
        <f t="shared" si="26"/>
        <v>1949.34</v>
      </c>
      <c r="G286" s="16"/>
      <c r="H286" s="15">
        <f t="shared" si="28"/>
        <v>1949.34</v>
      </c>
      <c r="I286" s="15">
        <f t="shared" si="29"/>
        <v>1</v>
      </c>
      <c r="J286" s="15">
        <f t="shared" si="30"/>
        <v>65</v>
      </c>
    </row>
    <row r="287" spans="1:10" x14ac:dyDescent="0.25">
      <c r="A287" s="31">
        <f t="shared" si="27"/>
        <v>280</v>
      </c>
      <c r="B287" s="58" t="s">
        <v>354</v>
      </c>
      <c r="C287" s="59">
        <v>65</v>
      </c>
      <c r="D287" s="23">
        <v>47292.14</v>
      </c>
      <c r="E287" s="41">
        <v>23</v>
      </c>
      <c r="F287" s="15">
        <f t="shared" si="26"/>
        <v>2056.1799999999998</v>
      </c>
      <c r="G287" s="16"/>
      <c r="H287" s="15">
        <f t="shared" si="28"/>
        <v>9861.092861605146</v>
      </c>
      <c r="I287" s="15">
        <f t="shared" si="29"/>
        <v>4.7958315233127191</v>
      </c>
      <c r="J287" s="15">
        <f t="shared" si="30"/>
        <v>311.72904901532672</v>
      </c>
    </row>
    <row r="288" spans="1:10" x14ac:dyDescent="0.25">
      <c r="A288" s="31">
        <f t="shared" si="27"/>
        <v>281</v>
      </c>
      <c r="B288" s="58" t="s">
        <v>357</v>
      </c>
      <c r="C288" s="59">
        <v>65</v>
      </c>
      <c r="D288" s="23">
        <v>598165.6</v>
      </c>
      <c r="E288" s="41">
        <v>295</v>
      </c>
      <c r="F288" s="15">
        <f t="shared" si="26"/>
        <v>2027.6799999999998</v>
      </c>
      <c r="G288" s="16"/>
      <c r="H288" s="15">
        <f t="shared" si="28"/>
        <v>34826.547687188286</v>
      </c>
      <c r="I288" s="15">
        <f t="shared" si="29"/>
        <v>17.175564037317667</v>
      </c>
      <c r="J288" s="15">
        <f t="shared" si="30"/>
        <v>1116.4116624256483</v>
      </c>
    </row>
    <row r="289" spans="1:10" x14ac:dyDescent="0.25">
      <c r="A289" s="31">
        <f t="shared" si="27"/>
        <v>282</v>
      </c>
      <c r="B289" s="58" t="s">
        <v>361</v>
      </c>
      <c r="C289" s="59">
        <v>65</v>
      </c>
      <c r="D289" s="23">
        <v>8824.56</v>
      </c>
      <c r="E289" s="41">
        <v>4</v>
      </c>
      <c r="F289" s="15">
        <f t="shared" si="26"/>
        <v>2206.14</v>
      </c>
      <c r="G289" s="16"/>
      <c r="H289" s="15">
        <f t="shared" si="28"/>
        <v>4412.28</v>
      </c>
      <c r="I289" s="15">
        <f t="shared" si="29"/>
        <v>2</v>
      </c>
      <c r="J289" s="15">
        <f t="shared" si="30"/>
        <v>130</v>
      </c>
    </row>
    <row r="290" spans="1:10" x14ac:dyDescent="0.25">
      <c r="A290" s="31">
        <f t="shared" si="27"/>
        <v>283</v>
      </c>
      <c r="B290" s="58" t="s">
        <v>363</v>
      </c>
      <c r="C290" s="59">
        <v>65</v>
      </c>
      <c r="D290" s="23">
        <v>8295.08</v>
      </c>
      <c r="E290" s="41">
        <v>4</v>
      </c>
      <c r="F290" s="15">
        <f t="shared" si="26"/>
        <v>2073.77</v>
      </c>
      <c r="G290" s="16"/>
      <c r="H290" s="15">
        <f t="shared" si="28"/>
        <v>4147.54</v>
      </c>
      <c r="I290" s="15">
        <f t="shared" si="29"/>
        <v>2</v>
      </c>
      <c r="J290" s="15">
        <f t="shared" si="30"/>
        <v>130</v>
      </c>
    </row>
    <row r="291" spans="1:10" x14ac:dyDescent="0.25">
      <c r="A291" s="31">
        <f t="shared" si="27"/>
        <v>284</v>
      </c>
      <c r="B291" s="58" t="s">
        <v>367</v>
      </c>
      <c r="C291" s="59">
        <v>65</v>
      </c>
      <c r="D291" s="23">
        <v>6813.5999999999995</v>
      </c>
      <c r="E291" s="41">
        <v>3</v>
      </c>
      <c r="F291" s="15">
        <f t="shared" si="26"/>
        <v>2271.1999999999998</v>
      </c>
      <c r="G291" s="16"/>
      <c r="H291" s="15">
        <f t="shared" si="28"/>
        <v>3933.8337941504337</v>
      </c>
      <c r="I291" s="15">
        <f t="shared" si="29"/>
        <v>1.7320508075688772</v>
      </c>
      <c r="J291" s="15">
        <f t="shared" si="30"/>
        <v>112.58330249197702</v>
      </c>
    </row>
    <row r="292" spans="1:10" x14ac:dyDescent="0.25">
      <c r="A292" s="31">
        <f t="shared" si="27"/>
        <v>285</v>
      </c>
      <c r="B292" s="58" t="s">
        <v>368</v>
      </c>
      <c r="C292" s="59">
        <v>65</v>
      </c>
      <c r="D292" s="23">
        <v>3757.83</v>
      </c>
      <c r="E292" s="41">
        <v>1</v>
      </c>
      <c r="F292" s="15">
        <f t="shared" si="26"/>
        <v>3757.83</v>
      </c>
      <c r="G292" s="16"/>
      <c r="H292" s="15">
        <f t="shared" si="28"/>
        <v>3757.83</v>
      </c>
      <c r="I292" s="15">
        <f t="shared" si="29"/>
        <v>1</v>
      </c>
      <c r="J292" s="15">
        <f t="shared" si="30"/>
        <v>65</v>
      </c>
    </row>
    <row r="293" spans="1:10" x14ac:dyDescent="0.25">
      <c r="A293" s="31">
        <f t="shared" si="27"/>
        <v>286</v>
      </c>
      <c r="B293" s="58" t="s">
        <v>358</v>
      </c>
      <c r="C293" s="59">
        <v>65</v>
      </c>
      <c r="D293" s="23">
        <v>2027.68</v>
      </c>
      <c r="E293" s="41">
        <v>1</v>
      </c>
      <c r="F293" s="15">
        <f t="shared" si="26"/>
        <v>2027.68</v>
      </c>
      <c r="G293" s="16"/>
      <c r="H293" s="15">
        <f t="shared" si="28"/>
        <v>2027.68</v>
      </c>
      <c r="I293" s="15">
        <f t="shared" si="29"/>
        <v>1</v>
      </c>
      <c r="J293" s="15">
        <f t="shared" si="30"/>
        <v>65</v>
      </c>
    </row>
    <row r="294" spans="1:10" x14ac:dyDescent="0.25">
      <c r="A294" s="31">
        <f t="shared" si="27"/>
        <v>287</v>
      </c>
      <c r="B294" s="58" t="s">
        <v>369</v>
      </c>
      <c r="C294" s="59">
        <v>65</v>
      </c>
      <c r="D294" s="23">
        <v>12033.84</v>
      </c>
      <c r="E294" s="41">
        <v>6</v>
      </c>
      <c r="F294" s="15">
        <f t="shared" si="26"/>
        <v>2005.64</v>
      </c>
      <c r="G294" s="16"/>
      <c r="H294" s="15">
        <f t="shared" si="28"/>
        <v>4912.794607715653</v>
      </c>
      <c r="I294" s="15">
        <f t="shared" si="29"/>
        <v>2.4494897427831779</v>
      </c>
      <c r="J294" s="15">
        <f t="shared" si="30"/>
        <v>159.21683328090657</v>
      </c>
    </row>
    <row r="295" spans="1:10" x14ac:dyDescent="0.25">
      <c r="A295" s="31">
        <f t="shared" si="27"/>
        <v>288</v>
      </c>
      <c r="B295" s="58" t="s">
        <v>355</v>
      </c>
      <c r="C295" s="59">
        <v>65</v>
      </c>
      <c r="D295" s="23">
        <v>8224.7199999999993</v>
      </c>
      <c r="E295" s="41">
        <v>4</v>
      </c>
      <c r="F295" s="15">
        <f t="shared" si="0"/>
        <v>2056.1799999999998</v>
      </c>
      <c r="G295" s="16"/>
      <c r="H295" s="15">
        <f t="shared" si="28"/>
        <v>4112.3599999999997</v>
      </c>
      <c r="I295" s="15">
        <f t="shared" si="29"/>
        <v>2</v>
      </c>
      <c r="J295" s="15">
        <f t="shared" si="30"/>
        <v>130</v>
      </c>
    </row>
    <row r="296" spans="1:10" x14ac:dyDescent="0.25">
      <c r="A296" s="31">
        <f t="shared" si="27"/>
        <v>289</v>
      </c>
      <c r="B296" s="58" t="s">
        <v>359</v>
      </c>
      <c r="C296" s="59">
        <v>65</v>
      </c>
      <c r="D296" s="23">
        <v>377148.48000000004</v>
      </c>
      <c r="E296" s="41">
        <v>186</v>
      </c>
      <c r="F296" s="15">
        <f t="shared" si="0"/>
        <v>2027.6800000000003</v>
      </c>
      <c r="G296" s="16"/>
      <c r="H296" s="15">
        <f t="shared" si="28"/>
        <v>27653.868263344284</v>
      </c>
      <c r="I296" s="15">
        <f t="shared" si="29"/>
        <v>13.638181696985855</v>
      </c>
      <c r="J296" s="15">
        <f t="shared" si="30"/>
        <v>886.48181030408057</v>
      </c>
    </row>
    <row r="297" spans="1:10" x14ac:dyDescent="0.25">
      <c r="A297" s="31">
        <f t="shared" si="27"/>
        <v>290</v>
      </c>
      <c r="B297" s="58" t="s">
        <v>362</v>
      </c>
      <c r="C297" s="59">
        <v>65</v>
      </c>
      <c r="D297" s="23">
        <v>61771.92</v>
      </c>
      <c r="E297" s="41">
        <v>28</v>
      </c>
      <c r="F297" s="15">
        <f t="shared" si="0"/>
        <v>2206.14</v>
      </c>
      <c r="G297" s="16"/>
      <c r="H297" s="15">
        <f t="shared" si="28"/>
        <v>11673.795594784071</v>
      </c>
      <c r="I297" s="15">
        <f t="shared" si="29"/>
        <v>5.2915026221291814</v>
      </c>
      <c r="J297" s="15">
        <f t="shared" si="30"/>
        <v>343.94767043839681</v>
      </c>
    </row>
    <row r="298" spans="1:10" x14ac:dyDescent="0.25">
      <c r="A298" s="31">
        <f t="shared" si="27"/>
        <v>291</v>
      </c>
      <c r="B298" s="58" t="s">
        <v>364</v>
      </c>
      <c r="C298" s="59">
        <v>65</v>
      </c>
      <c r="D298" s="23">
        <v>4147.54</v>
      </c>
      <c r="E298" s="41">
        <v>2</v>
      </c>
      <c r="F298" s="15">
        <f t="shared" si="0"/>
        <v>2073.77</v>
      </c>
      <c r="G298" s="16"/>
      <c r="H298" s="15">
        <f t="shared" si="28"/>
        <v>2932.7536592424535</v>
      </c>
      <c r="I298" s="15">
        <f t="shared" si="29"/>
        <v>1.4142135623730951</v>
      </c>
      <c r="J298" s="15">
        <f t="shared" si="30"/>
        <v>91.923881554251182</v>
      </c>
    </row>
    <row r="299" spans="1:10" x14ac:dyDescent="0.25">
      <c r="A299" s="31">
        <f t="shared" si="27"/>
        <v>292</v>
      </c>
      <c r="B299" s="58" t="s">
        <v>366</v>
      </c>
      <c r="C299" s="59">
        <v>65</v>
      </c>
      <c r="D299" s="23">
        <v>1824.92</v>
      </c>
      <c r="E299" s="41">
        <v>1</v>
      </c>
      <c r="F299" s="15">
        <f t="shared" si="0"/>
        <v>1824.92</v>
      </c>
      <c r="G299" s="16"/>
      <c r="H299" s="15">
        <f t="shared" si="28"/>
        <v>1824.92</v>
      </c>
      <c r="I299" s="15">
        <f t="shared" si="29"/>
        <v>1</v>
      </c>
      <c r="J299" s="15">
        <f t="shared" si="30"/>
        <v>65</v>
      </c>
    </row>
    <row r="300" spans="1:10" x14ac:dyDescent="0.25">
      <c r="A300" s="31">
        <f t="shared" si="27"/>
        <v>293</v>
      </c>
      <c r="B300" s="58" t="s">
        <v>425</v>
      </c>
      <c r="C300" s="59">
        <v>65</v>
      </c>
      <c r="D300" s="23">
        <v>4055.36</v>
      </c>
      <c r="E300" s="41">
        <v>2</v>
      </c>
      <c r="F300" s="15">
        <f t="shared" si="0"/>
        <v>2027.68</v>
      </c>
      <c r="G300" s="16"/>
      <c r="H300" s="15">
        <f t="shared" si="28"/>
        <v>2867.5725561526779</v>
      </c>
      <c r="I300" s="15">
        <f t="shared" si="29"/>
        <v>1.4142135623730951</v>
      </c>
      <c r="J300" s="15">
        <f t="shared" si="30"/>
        <v>91.923881554251182</v>
      </c>
    </row>
    <row r="301" spans="1:10" x14ac:dyDescent="0.25">
      <c r="A301" s="31">
        <f t="shared" si="27"/>
        <v>294</v>
      </c>
      <c r="B301" s="58" t="s">
        <v>372</v>
      </c>
      <c r="C301" s="59">
        <v>70</v>
      </c>
      <c r="D301" s="23">
        <v>10030.800000000001</v>
      </c>
      <c r="E301" s="41">
        <v>5</v>
      </c>
      <c r="F301" s="15">
        <f t="shared" si="0"/>
        <v>2006.1600000000003</v>
      </c>
      <c r="G301" s="16"/>
      <c r="H301" s="15">
        <f t="shared" si="28"/>
        <v>4485.9101337409793</v>
      </c>
      <c r="I301" s="15">
        <f t="shared" si="29"/>
        <v>2.2360679774997898</v>
      </c>
      <c r="J301" s="15">
        <f t="shared" si="30"/>
        <v>156.52475842498529</v>
      </c>
    </row>
    <row r="302" spans="1:10" x14ac:dyDescent="0.25">
      <c r="A302" s="31">
        <f t="shared" si="27"/>
        <v>295</v>
      </c>
      <c r="B302" s="58" t="s">
        <v>375</v>
      </c>
      <c r="C302" s="59">
        <v>70</v>
      </c>
      <c r="D302" s="23">
        <v>2454.66</v>
      </c>
      <c r="E302" s="41">
        <v>1</v>
      </c>
      <c r="F302" s="15">
        <f t="shared" si="0"/>
        <v>2454.66</v>
      </c>
      <c r="G302" s="16"/>
      <c r="H302" s="15">
        <f t="shared" si="28"/>
        <v>2454.66</v>
      </c>
      <c r="I302" s="15">
        <f t="shared" si="29"/>
        <v>1</v>
      </c>
      <c r="J302" s="15">
        <f t="shared" si="30"/>
        <v>70</v>
      </c>
    </row>
    <row r="303" spans="1:10" x14ac:dyDescent="0.25">
      <c r="A303" s="31">
        <f t="shared" si="27"/>
        <v>296</v>
      </c>
      <c r="B303" s="58" t="s">
        <v>379</v>
      </c>
      <c r="C303" s="59">
        <v>70</v>
      </c>
      <c r="D303" s="23">
        <v>3197.83</v>
      </c>
      <c r="E303" s="41">
        <v>1</v>
      </c>
      <c r="F303" s="15">
        <f t="shared" si="0"/>
        <v>3197.83</v>
      </c>
      <c r="G303" s="16"/>
      <c r="H303" s="15">
        <f t="shared" si="28"/>
        <v>3197.83</v>
      </c>
      <c r="I303" s="15">
        <f t="shared" si="29"/>
        <v>1</v>
      </c>
      <c r="J303" s="15">
        <f t="shared" si="30"/>
        <v>70</v>
      </c>
    </row>
    <row r="304" spans="1:10" x14ac:dyDescent="0.25">
      <c r="A304" s="31">
        <f t="shared" si="27"/>
        <v>297</v>
      </c>
      <c r="B304" s="58" t="s">
        <v>370</v>
      </c>
      <c r="C304" s="59">
        <v>70</v>
      </c>
      <c r="D304" s="23">
        <v>18388.439999999999</v>
      </c>
      <c r="E304" s="41">
        <v>6</v>
      </c>
      <c r="F304" s="15">
        <f t="shared" si="0"/>
        <v>3064.74</v>
      </c>
      <c r="G304" s="16"/>
      <c r="H304" s="15">
        <f t="shared" si="28"/>
        <v>7507.0491942973158</v>
      </c>
      <c r="I304" s="15">
        <f t="shared" si="29"/>
        <v>2.4494897427831779</v>
      </c>
      <c r="J304" s="15">
        <f t="shared" si="30"/>
        <v>171.46428199482244</v>
      </c>
    </row>
    <row r="305" spans="1:10" x14ac:dyDescent="0.25">
      <c r="A305" s="31">
        <f t="shared" si="27"/>
        <v>298</v>
      </c>
      <c r="B305" s="58" t="s">
        <v>373</v>
      </c>
      <c r="C305" s="59">
        <v>70</v>
      </c>
      <c r="D305" s="23">
        <v>132406.56</v>
      </c>
      <c r="E305" s="41">
        <v>66</v>
      </c>
      <c r="F305" s="15">
        <f t="shared" si="0"/>
        <v>2006.1599999999999</v>
      </c>
      <c r="G305" s="16"/>
      <c r="H305" s="15">
        <f t="shared" si="28"/>
        <v>16298.120885844479</v>
      </c>
      <c r="I305" s="15">
        <f t="shared" si="29"/>
        <v>8.1240384046359608</v>
      </c>
      <c r="J305" s="15">
        <f t="shared" si="30"/>
        <v>568.68268832451724</v>
      </c>
    </row>
    <row r="306" spans="1:10" x14ac:dyDescent="0.25">
      <c r="A306" s="31">
        <f t="shared" si="27"/>
        <v>299</v>
      </c>
      <c r="B306" s="58" t="s">
        <v>376</v>
      </c>
      <c r="C306" s="59">
        <v>70</v>
      </c>
      <c r="D306" s="23">
        <v>9818.64</v>
      </c>
      <c r="E306" s="41">
        <v>4</v>
      </c>
      <c r="F306" s="15">
        <f t="shared" si="0"/>
        <v>2454.66</v>
      </c>
      <c r="G306" s="16"/>
      <c r="H306" s="15">
        <f t="shared" si="28"/>
        <v>4909.32</v>
      </c>
      <c r="I306" s="15">
        <f t="shared" si="29"/>
        <v>2</v>
      </c>
      <c r="J306" s="15">
        <f t="shared" si="30"/>
        <v>140</v>
      </c>
    </row>
    <row r="307" spans="1:10" x14ac:dyDescent="0.25">
      <c r="A307" s="31">
        <f t="shared" si="27"/>
        <v>300</v>
      </c>
      <c r="B307" s="58" t="s">
        <v>377</v>
      </c>
      <c r="C307" s="59">
        <v>70</v>
      </c>
      <c r="D307" s="23">
        <v>2307.38</v>
      </c>
      <c r="E307" s="41">
        <v>1</v>
      </c>
      <c r="F307" s="15">
        <f t="shared" si="0"/>
        <v>2307.38</v>
      </c>
      <c r="G307" s="16"/>
      <c r="H307" s="15">
        <f t="shared" si="28"/>
        <v>2307.38</v>
      </c>
      <c r="I307" s="15">
        <f t="shared" si="29"/>
        <v>1</v>
      </c>
      <c r="J307" s="15">
        <f t="shared" si="30"/>
        <v>70</v>
      </c>
    </row>
    <row r="308" spans="1:10" x14ac:dyDescent="0.25">
      <c r="A308" s="31">
        <f t="shared" si="27"/>
        <v>301</v>
      </c>
      <c r="B308" s="58" t="s">
        <v>380</v>
      </c>
      <c r="C308" s="59">
        <v>70</v>
      </c>
      <c r="D308" s="23">
        <v>6395.66</v>
      </c>
      <c r="E308" s="41">
        <v>2</v>
      </c>
      <c r="F308" s="15">
        <f t="shared" si="0"/>
        <v>3197.83</v>
      </c>
      <c r="G308" s="16"/>
      <c r="H308" s="15">
        <f t="shared" si="28"/>
        <v>4522.4145561635551</v>
      </c>
      <c r="I308" s="15">
        <f t="shared" si="29"/>
        <v>1.4142135623730951</v>
      </c>
      <c r="J308" s="15">
        <f t="shared" si="30"/>
        <v>98.994949366116657</v>
      </c>
    </row>
    <row r="309" spans="1:10" x14ac:dyDescent="0.25">
      <c r="A309" s="31">
        <f t="shared" si="27"/>
        <v>302</v>
      </c>
      <c r="B309" s="58" t="s">
        <v>379</v>
      </c>
      <c r="C309" s="59">
        <v>70</v>
      </c>
      <c r="D309" s="23">
        <v>3197.83</v>
      </c>
      <c r="E309" s="41">
        <v>1</v>
      </c>
      <c r="F309" s="15">
        <f t="shared" si="0"/>
        <v>3197.83</v>
      </c>
      <c r="G309" s="16"/>
      <c r="H309" s="15">
        <f t="shared" si="28"/>
        <v>3197.83</v>
      </c>
      <c r="I309" s="15">
        <f t="shared" si="29"/>
        <v>1</v>
      </c>
      <c r="J309" s="15">
        <f t="shared" si="30"/>
        <v>70</v>
      </c>
    </row>
    <row r="310" spans="1:10" x14ac:dyDescent="0.25">
      <c r="A310" s="31">
        <f t="shared" si="27"/>
        <v>303</v>
      </c>
      <c r="B310" s="58" t="s">
        <v>371</v>
      </c>
      <c r="C310" s="59">
        <v>70</v>
      </c>
      <c r="D310" s="23">
        <v>6129.48</v>
      </c>
      <c r="E310" s="41">
        <v>2</v>
      </c>
      <c r="F310" s="15">
        <f t="shared" si="0"/>
        <v>3064.74</v>
      </c>
      <c r="G310" s="16"/>
      <c r="H310" s="15">
        <f t="shared" si="28"/>
        <v>4334.1968731473189</v>
      </c>
      <c r="I310" s="15">
        <f t="shared" si="29"/>
        <v>1.4142135623730951</v>
      </c>
      <c r="J310" s="15">
        <f t="shared" si="30"/>
        <v>98.994949366116657</v>
      </c>
    </row>
    <row r="311" spans="1:10" x14ac:dyDescent="0.25">
      <c r="A311" s="31">
        <f t="shared" si="27"/>
        <v>304</v>
      </c>
      <c r="B311" s="58" t="s">
        <v>374</v>
      </c>
      <c r="C311" s="59">
        <v>70</v>
      </c>
      <c r="D311" s="23">
        <v>110338.8</v>
      </c>
      <c r="E311" s="41">
        <v>55</v>
      </c>
      <c r="F311" s="15">
        <f t="shared" si="0"/>
        <v>2006.16</v>
      </c>
      <c r="G311" s="16"/>
      <c r="H311" s="15">
        <f t="shared" si="28"/>
        <v>14878.080756871836</v>
      </c>
      <c r="I311" s="15">
        <f t="shared" si="29"/>
        <v>7.416198487095663</v>
      </c>
      <c r="J311" s="15">
        <f t="shared" si="30"/>
        <v>519.13389409669639</v>
      </c>
    </row>
    <row r="312" spans="1:10" x14ac:dyDescent="0.25">
      <c r="A312" s="31">
        <f t="shared" si="27"/>
        <v>305</v>
      </c>
      <c r="B312" s="58" t="s">
        <v>378</v>
      </c>
      <c r="C312" s="59">
        <v>70</v>
      </c>
      <c r="D312" s="23">
        <v>1765.42</v>
      </c>
      <c r="E312" s="41">
        <v>1</v>
      </c>
      <c r="F312" s="15">
        <f t="shared" si="0"/>
        <v>1765.42</v>
      </c>
      <c r="G312" s="16"/>
      <c r="H312" s="15">
        <f t="shared" si="28"/>
        <v>1765.42</v>
      </c>
      <c r="I312" s="15">
        <f t="shared" si="29"/>
        <v>1</v>
      </c>
      <c r="J312" s="15">
        <f t="shared" si="30"/>
        <v>70</v>
      </c>
    </row>
    <row r="313" spans="1:10" x14ac:dyDescent="0.25">
      <c r="A313" s="31">
        <f t="shared" si="27"/>
        <v>306</v>
      </c>
      <c r="B313" s="58" t="s">
        <v>383</v>
      </c>
      <c r="C313" s="59">
        <v>75</v>
      </c>
      <c r="D313" s="23">
        <v>6882.22</v>
      </c>
      <c r="E313" s="41">
        <v>2</v>
      </c>
      <c r="F313" s="15">
        <f t="shared" si="0"/>
        <v>3441.11</v>
      </c>
      <c r="G313" s="16"/>
      <c r="H313" s="15">
        <f t="shared" si="28"/>
        <v>4866.4644316176818</v>
      </c>
      <c r="I313" s="15">
        <f t="shared" si="29"/>
        <v>1.4142135623730951</v>
      </c>
      <c r="J313" s="15">
        <f t="shared" si="30"/>
        <v>106.06601717798213</v>
      </c>
    </row>
    <row r="314" spans="1:10" x14ac:dyDescent="0.25">
      <c r="A314" s="31">
        <f t="shared" si="27"/>
        <v>307</v>
      </c>
      <c r="B314" s="58" t="s">
        <v>381</v>
      </c>
      <c r="C314" s="59">
        <v>75</v>
      </c>
      <c r="D314" s="23">
        <v>5348.18</v>
      </c>
      <c r="E314" s="41">
        <v>2</v>
      </c>
      <c r="F314" s="15">
        <f t="shared" si="0"/>
        <v>2674.09</v>
      </c>
      <c r="G314" s="16"/>
      <c r="H314" s="15">
        <f t="shared" si="28"/>
        <v>3781.7343450062704</v>
      </c>
      <c r="I314" s="15">
        <f t="shared" si="29"/>
        <v>1.4142135623730951</v>
      </c>
      <c r="J314" s="15">
        <f t="shared" si="30"/>
        <v>106.06601717798213</v>
      </c>
    </row>
    <row r="315" spans="1:10" x14ac:dyDescent="0.25">
      <c r="A315" s="31">
        <f t="shared" si="27"/>
        <v>308</v>
      </c>
      <c r="B315" s="58" t="s">
        <v>384</v>
      </c>
      <c r="C315" s="59">
        <v>75</v>
      </c>
      <c r="D315" s="23">
        <v>79145.53</v>
      </c>
      <c r="E315" s="41">
        <v>23</v>
      </c>
      <c r="F315" s="15">
        <f t="shared" si="0"/>
        <v>3441.11</v>
      </c>
      <c r="G315" s="16"/>
      <c r="H315" s="15">
        <f t="shared" si="28"/>
        <v>16502.983813186631</v>
      </c>
      <c r="I315" s="15">
        <f t="shared" si="29"/>
        <v>4.7958315233127191</v>
      </c>
      <c r="J315" s="15">
        <f t="shared" si="30"/>
        <v>359.68736424845395</v>
      </c>
    </row>
    <row r="316" spans="1:10" x14ac:dyDescent="0.25">
      <c r="A316" s="31">
        <f t="shared" si="27"/>
        <v>309</v>
      </c>
      <c r="B316" s="58" t="s">
        <v>388</v>
      </c>
      <c r="C316" s="59">
        <v>75</v>
      </c>
      <c r="D316" s="23">
        <v>3389.7</v>
      </c>
      <c r="E316" s="41">
        <v>1</v>
      </c>
      <c r="F316" s="15">
        <f t="shared" si="0"/>
        <v>3389.7</v>
      </c>
      <c r="G316" s="16"/>
      <c r="H316" s="15">
        <f t="shared" si="28"/>
        <v>3389.7</v>
      </c>
      <c r="I316" s="15">
        <f t="shared" si="29"/>
        <v>1</v>
      </c>
      <c r="J316" s="15">
        <f t="shared" si="30"/>
        <v>75</v>
      </c>
    </row>
    <row r="317" spans="1:10" x14ac:dyDescent="0.25">
      <c r="A317" s="31">
        <f t="shared" si="27"/>
        <v>310</v>
      </c>
      <c r="B317" s="58" t="s">
        <v>385</v>
      </c>
      <c r="C317" s="59">
        <v>75</v>
      </c>
      <c r="D317" s="23">
        <v>3441.11</v>
      </c>
      <c r="E317" s="41">
        <v>1</v>
      </c>
      <c r="F317" s="15">
        <f t="shared" si="0"/>
        <v>3441.11</v>
      </c>
      <c r="G317" s="16"/>
      <c r="H317" s="15">
        <f t="shared" si="28"/>
        <v>3441.11</v>
      </c>
      <c r="I317" s="15">
        <f t="shared" si="29"/>
        <v>1</v>
      </c>
      <c r="J317" s="15">
        <f t="shared" si="30"/>
        <v>75</v>
      </c>
    </row>
    <row r="318" spans="1:10" x14ac:dyDescent="0.25">
      <c r="A318" s="31">
        <f t="shared" si="27"/>
        <v>311</v>
      </c>
      <c r="B318" s="58" t="s">
        <v>382</v>
      </c>
      <c r="C318" s="59">
        <v>75</v>
      </c>
      <c r="D318" s="23">
        <v>5348.18</v>
      </c>
      <c r="E318" s="41">
        <v>2</v>
      </c>
      <c r="F318" s="15">
        <f t="shared" si="0"/>
        <v>2674.09</v>
      </c>
      <c r="G318" s="16"/>
      <c r="H318" s="15">
        <f t="shared" si="28"/>
        <v>3781.7343450062704</v>
      </c>
      <c r="I318" s="15">
        <f t="shared" si="29"/>
        <v>1.4142135623730951</v>
      </c>
      <c r="J318" s="15">
        <f t="shared" si="30"/>
        <v>106.06601717798213</v>
      </c>
    </row>
    <row r="319" spans="1:10" x14ac:dyDescent="0.25">
      <c r="A319" s="31">
        <f t="shared" si="27"/>
        <v>312</v>
      </c>
      <c r="B319" s="58" t="s">
        <v>386</v>
      </c>
      <c r="C319" s="59">
        <v>75</v>
      </c>
      <c r="D319" s="23">
        <v>147967.73000000001</v>
      </c>
      <c r="E319" s="41">
        <v>43</v>
      </c>
      <c r="F319" s="15">
        <f t="shared" si="0"/>
        <v>3441.11</v>
      </c>
      <c r="G319" s="16"/>
      <c r="H319" s="15">
        <f t="shared" si="28"/>
        <v>22564.867280360857</v>
      </c>
      <c r="I319" s="15">
        <f t="shared" si="29"/>
        <v>6.5574385243020004</v>
      </c>
      <c r="J319" s="15">
        <f t="shared" si="30"/>
        <v>491.80788932265</v>
      </c>
    </row>
    <row r="320" spans="1:10" x14ac:dyDescent="0.25">
      <c r="A320" s="31">
        <f t="shared" si="27"/>
        <v>313</v>
      </c>
      <c r="B320" s="58" t="s">
        <v>387</v>
      </c>
      <c r="C320" s="59">
        <v>75</v>
      </c>
      <c r="D320" s="23">
        <v>3028.18</v>
      </c>
      <c r="E320" s="41">
        <v>1</v>
      </c>
      <c r="F320" s="15">
        <f t="shared" si="0"/>
        <v>3028.18</v>
      </c>
      <c r="G320" s="16"/>
      <c r="H320" s="15">
        <f t="shared" si="28"/>
        <v>3028.18</v>
      </c>
      <c r="I320" s="15">
        <f t="shared" si="29"/>
        <v>1</v>
      </c>
      <c r="J320" s="15">
        <f t="shared" si="30"/>
        <v>75</v>
      </c>
    </row>
    <row r="321" spans="1:10" x14ac:dyDescent="0.25">
      <c r="A321" s="31">
        <f t="shared" si="27"/>
        <v>314</v>
      </c>
      <c r="B321" s="58" t="s">
        <v>389</v>
      </c>
      <c r="C321" s="59">
        <v>75</v>
      </c>
      <c r="D321" s="23">
        <v>6882.22</v>
      </c>
      <c r="E321" s="41">
        <v>2</v>
      </c>
      <c r="F321" s="15">
        <f t="shared" si="0"/>
        <v>3441.11</v>
      </c>
      <c r="G321" s="16"/>
      <c r="H321" s="15">
        <f t="shared" si="28"/>
        <v>4866.4644316176818</v>
      </c>
      <c r="I321" s="15">
        <f t="shared" si="29"/>
        <v>1.4142135623730951</v>
      </c>
      <c r="J321" s="15">
        <f t="shared" si="30"/>
        <v>106.06601717798213</v>
      </c>
    </row>
    <row r="322" spans="1:10" x14ac:dyDescent="0.25">
      <c r="A322" s="31">
        <f t="shared" si="27"/>
        <v>315</v>
      </c>
      <c r="B322" s="58" t="s">
        <v>390</v>
      </c>
      <c r="C322" s="59">
        <v>80</v>
      </c>
      <c r="D322" s="23">
        <v>2981.63</v>
      </c>
      <c r="E322" s="41">
        <v>1</v>
      </c>
      <c r="F322" s="15">
        <f t="shared" si="0"/>
        <v>2981.63</v>
      </c>
      <c r="G322" s="16"/>
      <c r="H322" s="15">
        <f t="shared" si="28"/>
        <v>2981.63</v>
      </c>
      <c r="I322" s="15">
        <f t="shared" si="29"/>
        <v>1</v>
      </c>
      <c r="J322" s="15">
        <f t="shared" si="30"/>
        <v>80</v>
      </c>
    </row>
    <row r="323" spans="1:10" x14ac:dyDescent="0.25">
      <c r="A323" s="31">
        <f t="shared" si="27"/>
        <v>316</v>
      </c>
      <c r="B323" s="58" t="s">
        <v>426</v>
      </c>
      <c r="C323" s="59">
        <v>80</v>
      </c>
      <c r="D323" s="23">
        <v>2981.63</v>
      </c>
      <c r="E323" s="41">
        <v>1</v>
      </c>
      <c r="F323" s="15">
        <f t="shared" si="0"/>
        <v>2981.63</v>
      </c>
      <c r="G323" s="16"/>
      <c r="H323" s="15">
        <f t="shared" si="28"/>
        <v>2981.63</v>
      </c>
      <c r="I323" s="15">
        <f t="shared" si="29"/>
        <v>1</v>
      </c>
      <c r="J323" s="15">
        <f t="shared" si="30"/>
        <v>80</v>
      </c>
    </row>
    <row r="324" spans="1:10" x14ac:dyDescent="0.25">
      <c r="A324" s="31">
        <f t="shared" si="27"/>
        <v>317</v>
      </c>
      <c r="B324" s="58" t="s">
        <v>391</v>
      </c>
      <c r="C324" s="59">
        <v>80</v>
      </c>
      <c r="D324" s="23">
        <v>8944.89</v>
      </c>
      <c r="E324" s="41">
        <v>3</v>
      </c>
      <c r="F324" s="15">
        <f t="shared" si="0"/>
        <v>2981.6299999999997</v>
      </c>
      <c r="G324" s="16"/>
      <c r="H324" s="15">
        <f t="shared" si="28"/>
        <v>5164.3346493715908</v>
      </c>
      <c r="I324" s="15">
        <f t="shared" si="29"/>
        <v>1.7320508075688772</v>
      </c>
      <c r="J324" s="15">
        <f t="shared" si="30"/>
        <v>138.56406460551017</v>
      </c>
    </row>
    <row r="325" spans="1:10" x14ac:dyDescent="0.25">
      <c r="A325" s="31">
        <f t="shared" si="27"/>
        <v>318</v>
      </c>
      <c r="B325" s="58" t="s">
        <v>392</v>
      </c>
      <c r="C325" s="59">
        <v>80</v>
      </c>
      <c r="D325" s="23">
        <v>2623.83</v>
      </c>
      <c r="E325" s="41">
        <v>1</v>
      </c>
      <c r="F325" s="15">
        <f t="shared" si="0"/>
        <v>2623.83</v>
      </c>
      <c r="G325" s="16"/>
      <c r="H325" s="15">
        <f t="shared" si="28"/>
        <v>2623.83</v>
      </c>
      <c r="I325" s="15">
        <f t="shared" si="29"/>
        <v>1</v>
      </c>
      <c r="J325" s="15">
        <f t="shared" si="30"/>
        <v>80</v>
      </c>
    </row>
    <row r="326" spans="1:10" x14ac:dyDescent="0.25">
      <c r="A326" s="31">
        <f t="shared" si="27"/>
        <v>319</v>
      </c>
      <c r="B326" s="58" t="s">
        <v>393</v>
      </c>
      <c r="C326" s="59">
        <v>85</v>
      </c>
      <c r="D326" s="23">
        <v>6617.21</v>
      </c>
      <c r="E326" s="41">
        <v>1</v>
      </c>
      <c r="F326" s="15">
        <f t="shared" si="0"/>
        <v>6617.21</v>
      </c>
      <c r="G326" s="16"/>
      <c r="H326" s="15">
        <f t="shared" si="28"/>
        <v>6617.21</v>
      </c>
      <c r="I326" s="15">
        <f t="shared" si="29"/>
        <v>1</v>
      </c>
      <c r="J326" s="15">
        <f t="shared" si="30"/>
        <v>85</v>
      </c>
    </row>
    <row r="327" spans="1:10" x14ac:dyDescent="0.25">
      <c r="A327" s="31">
        <f t="shared" si="27"/>
        <v>320</v>
      </c>
      <c r="B327" s="58" t="s">
        <v>394</v>
      </c>
      <c r="C327" s="59">
        <v>85</v>
      </c>
      <c r="D327" s="23">
        <v>56183.85</v>
      </c>
      <c r="E327" s="41">
        <v>9</v>
      </c>
      <c r="F327" s="15">
        <f t="shared" si="0"/>
        <v>6242.65</v>
      </c>
      <c r="G327" s="16"/>
      <c r="H327" s="15">
        <f t="shared" si="28"/>
        <v>18727.949999999997</v>
      </c>
      <c r="I327" s="15">
        <f t="shared" si="29"/>
        <v>3</v>
      </c>
      <c r="J327" s="15">
        <f t="shared" si="30"/>
        <v>255</v>
      </c>
    </row>
    <row r="328" spans="1:10" x14ac:dyDescent="0.25">
      <c r="A328" s="31">
        <f t="shared" si="27"/>
        <v>321</v>
      </c>
      <c r="B328" s="58" t="s">
        <v>394</v>
      </c>
      <c r="C328" s="59">
        <v>85</v>
      </c>
      <c r="D328" s="23">
        <v>56183.85</v>
      </c>
      <c r="E328" s="41">
        <v>9</v>
      </c>
      <c r="F328" s="15">
        <f t="shared" si="0"/>
        <v>6242.65</v>
      </c>
      <c r="G328" s="16"/>
      <c r="H328" s="15">
        <f t="shared" ref="H328" si="31">F328*E328^0.5</f>
        <v>18727.949999999997</v>
      </c>
      <c r="I328" s="15">
        <f t="shared" ref="I328" si="32">E328^0.5</f>
        <v>3</v>
      </c>
      <c r="J328" s="15">
        <f t="shared" ref="J328" si="33">C328*E328^0.5</f>
        <v>255</v>
      </c>
    </row>
    <row r="329" spans="1:10" x14ac:dyDescent="0.25">
      <c r="A329" s="31">
        <f t="shared" si="27"/>
        <v>322</v>
      </c>
      <c r="B329" s="17" t="s">
        <v>13</v>
      </c>
      <c r="D329" s="18">
        <f>SUM(D8:D328)</f>
        <v>193634696.02339604</v>
      </c>
      <c r="E329" s="19">
        <f>SUM(E8:E328)</f>
        <v>212538</v>
      </c>
    </row>
    <row r="330" spans="1:10" x14ac:dyDescent="0.25">
      <c r="A330" s="31">
        <f t="shared" ref="A330:A347" si="34">A329+1</f>
        <v>323</v>
      </c>
    </row>
    <row r="331" spans="1:10" ht="13" x14ac:dyDescent="0.3">
      <c r="A331" s="31">
        <f t="shared" si="34"/>
        <v>324</v>
      </c>
      <c r="B331" s="9" t="s">
        <v>14</v>
      </c>
      <c r="H331" s="74" t="s">
        <v>15</v>
      </c>
      <c r="I331" s="74"/>
    </row>
    <row r="332" spans="1:10" x14ac:dyDescent="0.25">
      <c r="A332" s="31">
        <f t="shared" si="34"/>
        <v>325</v>
      </c>
    </row>
    <row r="333" spans="1:10" x14ac:dyDescent="0.25">
      <c r="A333" s="31">
        <f t="shared" si="34"/>
        <v>326</v>
      </c>
      <c r="B333" s="2" t="s">
        <v>16</v>
      </c>
      <c r="D333" s="20">
        <f>H333</f>
        <v>38.024141096207337</v>
      </c>
      <c r="H333" s="20">
        <f t="array" ref="H333:I335">LINEST(H8:H328,I8:J328,FALSE,TRUE)</f>
        <v>38.024141096207337</v>
      </c>
      <c r="I333" s="1">
        <v>-591.70000303962593</v>
      </c>
    </row>
    <row r="334" spans="1:10" x14ac:dyDescent="0.25">
      <c r="A334" s="31">
        <f t="shared" si="34"/>
        <v>327</v>
      </c>
      <c r="B334" s="2" t="s">
        <v>17</v>
      </c>
      <c r="D334" s="20">
        <f>I333</f>
        <v>-591.70000303962593</v>
      </c>
      <c r="H334" s="20">
        <v>1.46137807713006</v>
      </c>
      <c r="I334" s="1">
        <v>58.673766873539549</v>
      </c>
    </row>
    <row r="335" spans="1:10" x14ac:dyDescent="0.25">
      <c r="A335" s="31">
        <f t="shared" si="34"/>
        <v>328</v>
      </c>
      <c r="B335" s="2" t="s">
        <v>18</v>
      </c>
      <c r="D335" s="1">
        <f>H335</f>
        <v>0.96357913825761343</v>
      </c>
      <c r="H335" s="20">
        <v>0.96357913825761343</v>
      </c>
      <c r="I335" s="1">
        <v>4767.143659520777</v>
      </c>
    </row>
    <row r="336" spans="1:10" x14ac:dyDescent="0.25">
      <c r="A336" s="31">
        <f t="shared" si="34"/>
        <v>329</v>
      </c>
      <c r="H336" s="20"/>
      <c r="I336" s="20"/>
    </row>
    <row r="337" spans="1:8" ht="13" x14ac:dyDescent="0.3">
      <c r="A337" s="31">
        <f t="shared" si="34"/>
        <v>330</v>
      </c>
      <c r="B337" s="21" t="s">
        <v>19</v>
      </c>
      <c r="C337" s="40"/>
    </row>
    <row r="338" spans="1:8" x14ac:dyDescent="0.25">
      <c r="A338" s="31">
        <f t="shared" si="34"/>
        <v>331</v>
      </c>
      <c r="C338" s="40"/>
      <c r="F338" s="31"/>
    </row>
    <row r="339" spans="1:8" x14ac:dyDescent="0.25">
      <c r="A339" s="31">
        <f t="shared" si="34"/>
        <v>332</v>
      </c>
      <c r="B339" s="2" t="s">
        <v>20</v>
      </c>
      <c r="C339" s="40"/>
      <c r="D339" s="63">
        <f>E329</f>
        <v>212538</v>
      </c>
      <c r="F339" s="31"/>
    </row>
    <row r="340" spans="1:8" x14ac:dyDescent="0.25">
      <c r="A340" s="31">
        <f t="shared" si="34"/>
        <v>333</v>
      </c>
      <c r="B340" s="2" t="s">
        <v>21</v>
      </c>
      <c r="C340" s="40"/>
      <c r="D340" s="23">
        <f>D334</f>
        <v>-591.70000303962593</v>
      </c>
      <c r="E340" s="24"/>
      <c r="F340" s="31"/>
    </row>
    <row r="341" spans="1:8" x14ac:dyDescent="0.25">
      <c r="A341" s="31">
        <f t="shared" si="34"/>
        <v>334</v>
      </c>
      <c r="B341" s="2" t="s">
        <v>22</v>
      </c>
      <c r="C341" s="40"/>
      <c r="D341" s="23">
        <f>MIN(F8:F328)</f>
        <v>389.29</v>
      </c>
    </row>
    <row r="342" spans="1:8" x14ac:dyDescent="0.25">
      <c r="A342" s="31">
        <f t="shared" si="34"/>
        <v>335</v>
      </c>
      <c r="B342" s="2" t="s">
        <v>23</v>
      </c>
      <c r="C342" s="40"/>
      <c r="D342" s="42" t="s">
        <v>24</v>
      </c>
    </row>
    <row r="343" spans="1:8" x14ac:dyDescent="0.25">
      <c r="A343" s="31">
        <f t="shared" si="34"/>
        <v>336</v>
      </c>
      <c r="B343" s="2" t="s">
        <v>25</v>
      </c>
      <c r="C343" s="40"/>
      <c r="D343" s="25">
        <f>IF(D342="Z",D339*D340,D339*D341)</f>
        <v>-125758735.24603601</v>
      </c>
    </row>
    <row r="344" spans="1:8" x14ac:dyDescent="0.25">
      <c r="A344" s="31">
        <f t="shared" si="34"/>
        <v>337</v>
      </c>
      <c r="B344" s="2" t="s">
        <v>26</v>
      </c>
      <c r="C344" s="40"/>
      <c r="D344" s="25">
        <f>D329</f>
        <v>193634696.02339604</v>
      </c>
    </row>
    <row r="345" spans="1:8" x14ac:dyDescent="0.25">
      <c r="A345" s="31">
        <f t="shared" si="34"/>
        <v>338</v>
      </c>
      <c r="B345" s="2" t="s">
        <v>27</v>
      </c>
      <c r="C345" s="40"/>
      <c r="D345" s="64">
        <f>D343/D344</f>
        <v>-0.64946385037752286</v>
      </c>
      <c r="F345" s="49"/>
      <c r="G345" s="49"/>
      <c r="H345" s="49"/>
    </row>
    <row r="346" spans="1:8" x14ac:dyDescent="0.25">
      <c r="A346" s="31">
        <f t="shared" si="34"/>
        <v>339</v>
      </c>
      <c r="B346" s="2" t="s">
        <v>28</v>
      </c>
      <c r="C346" s="40"/>
      <c r="D346" s="27">
        <f>D345</f>
        <v>-0.64946385037752286</v>
      </c>
      <c r="F346" s="48"/>
      <c r="H346" s="47"/>
    </row>
    <row r="347" spans="1:8" x14ac:dyDescent="0.25">
      <c r="A347" s="31">
        <f t="shared" si="34"/>
        <v>340</v>
      </c>
      <c r="B347" s="2" t="s">
        <v>29</v>
      </c>
      <c r="C347" s="40"/>
      <c r="D347" s="65">
        <f>1-D346</f>
        <v>1.649463850377523</v>
      </c>
      <c r="F347" s="46"/>
      <c r="H347" s="47"/>
    </row>
  </sheetData>
  <mergeCells count="2">
    <mergeCell ref="H331:I331"/>
    <mergeCell ref="K5:L5"/>
  </mergeCells>
  <phoneticPr fontId="6" type="noConversion"/>
  <pageMargins left="0.7" right="0.7" top="0.75" bottom="0.75" header="0.3" footer="0.3"/>
  <pageSetup scale="73" fitToHeight="0" orientation="portrait" r:id="rId1"/>
  <headerFooter>
    <oddHeader>&amp;R&amp;"Times New Roman,Bold"Exhibit JW-2
Page &amp;P of &amp;N</oddHeader>
  </headerFooter>
  <rowBreaks count="2" manualBreakCount="2">
    <brk id="223" max="9" man="1"/>
    <brk id="295" max="9" man="1"/>
  </rowBreaks>
  <ignoredErrors>
    <ignoredError sqref="D33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566EF-49D0-4F75-9C84-EE62BC6BB1F4}">
  <sheetPr>
    <pageSetUpPr fitToPage="1"/>
  </sheetPr>
  <dimension ref="A1:H12"/>
  <sheetViews>
    <sheetView view="pageBreakPreview" zoomScaleNormal="100" zoomScaleSheetLayoutView="100" workbookViewId="0">
      <selection activeCell="H26" sqref="H26"/>
    </sheetView>
  </sheetViews>
  <sheetFormatPr defaultColWidth="9.1796875" defaultRowHeight="14" x14ac:dyDescent="0.3"/>
  <cols>
    <col min="1" max="1" width="6.7265625" style="51" customWidth="1"/>
    <col min="2" max="2" width="20.453125" style="50" customWidth="1"/>
    <col min="3" max="3" width="13.7265625" style="50" bestFit="1" customWidth="1"/>
    <col min="4" max="4" width="14.81640625" style="50" bestFit="1" customWidth="1"/>
    <col min="5" max="6" width="13.54296875" style="50" bestFit="1" customWidth="1"/>
    <col min="7" max="7" width="13.1796875" style="50" customWidth="1"/>
    <col min="8" max="8" width="12.453125" style="50" bestFit="1" customWidth="1"/>
    <col min="9" max="16384" width="9.1796875" style="50"/>
  </cols>
  <sheetData>
    <row r="1" spans="1:8" x14ac:dyDescent="0.3">
      <c r="A1" s="5" t="str">
        <f>'OH Primary'!A1</f>
        <v>Kentucky Power Company</v>
      </c>
      <c r="B1" s="2"/>
      <c r="C1" s="2"/>
      <c r="D1" s="2"/>
      <c r="E1" s="2"/>
      <c r="F1" s="2"/>
      <c r="G1" s="2"/>
      <c r="H1" s="2"/>
    </row>
    <row r="2" spans="1:8" x14ac:dyDescent="0.3">
      <c r="A2" s="5" t="str">
        <f>'OH Primary'!A2</f>
        <v>Zero Intercept &amp; Minimum System Analyses</v>
      </c>
      <c r="B2" s="2"/>
      <c r="C2" s="2"/>
      <c r="D2" s="2"/>
      <c r="E2" s="2"/>
      <c r="F2" s="2"/>
      <c r="G2" s="2"/>
      <c r="H2" s="2"/>
    </row>
    <row r="3" spans="1:8" x14ac:dyDescent="0.3">
      <c r="A3" s="31"/>
      <c r="B3" s="2"/>
      <c r="C3" s="2"/>
      <c r="D3" s="2"/>
      <c r="E3" s="2"/>
      <c r="F3" s="2"/>
      <c r="G3" s="2"/>
      <c r="H3" s="2"/>
    </row>
    <row r="4" spans="1:8" x14ac:dyDescent="0.3">
      <c r="A4" s="31"/>
      <c r="B4" s="4" t="s">
        <v>661</v>
      </c>
      <c r="C4" s="2"/>
      <c r="D4" s="2"/>
      <c r="E4" s="2"/>
      <c r="F4" s="2"/>
      <c r="G4" s="2"/>
      <c r="H4" s="2"/>
    </row>
    <row r="5" spans="1:8" x14ac:dyDescent="0.3">
      <c r="A5" s="31"/>
      <c r="B5" s="2"/>
      <c r="C5" s="2"/>
      <c r="D5" s="2"/>
      <c r="E5" s="2"/>
      <c r="F5" s="2"/>
      <c r="G5" s="2"/>
      <c r="H5" s="2"/>
    </row>
    <row r="6" spans="1:8" x14ac:dyDescent="0.3">
      <c r="A6" s="31"/>
      <c r="B6" s="2"/>
      <c r="C6" s="72" t="s">
        <v>654</v>
      </c>
      <c r="D6" s="72" t="s">
        <v>655</v>
      </c>
      <c r="E6" s="72" t="s">
        <v>656</v>
      </c>
      <c r="F6" s="72" t="s">
        <v>657</v>
      </c>
      <c r="G6" s="72" t="s">
        <v>658</v>
      </c>
      <c r="H6" s="72" t="s">
        <v>653</v>
      </c>
    </row>
    <row r="7" spans="1:8" x14ac:dyDescent="0.3">
      <c r="A7" s="31"/>
      <c r="B7" s="2"/>
      <c r="C7" s="2"/>
      <c r="D7" s="2"/>
      <c r="E7" s="2"/>
      <c r="F7" s="2"/>
      <c r="G7" s="2"/>
      <c r="H7" s="2"/>
    </row>
    <row r="8" spans="1:8" x14ac:dyDescent="0.3">
      <c r="A8" s="31">
        <v>1</v>
      </c>
      <c r="B8" s="2" t="s">
        <v>659</v>
      </c>
      <c r="C8" s="46">
        <f>'OH Primary'!D222</f>
        <v>0.74587295075009274</v>
      </c>
      <c r="D8" s="46">
        <f>'OH Secondary'!D254</f>
        <v>0.40930196854430073</v>
      </c>
      <c r="E8" s="46">
        <f>'UG Primary'!D44</f>
        <v>0.48891399338633323</v>
      </c>
      <c r="F8" s="46">
        <f>'UG Secondary'!D58</f>
        <v>0.3628933434105997</v>
      </c>
      <c r="G8" s="46">
        <f>Transformers!D276</f>
        <v>0.49354552567519278</v>
      </c>
      <c r="H8" s="54">
        <f>Poles!D346</f>
        <v>-0.64946385037752286</v>
      </c>
    </row>
    <row r="9" spans="1:8" ht="24" customHeight="1" x14ac:dyDescent="0.3">
      <c r="A9" s="31">
        <v>2</v>
      </c>
      <c r="B9" s="2" t="s">
        <v>660</v>
      </c>
      <c r="C9" s="46">
        <f>'OH Primary'!D223</f>
        <v>0.25412704924990726</v>
      </c>
      <c r="D9" s="46">
        <f>'OH Secondary'!D255</f>
        <v>0.59069803145569932</v>
      </c>
      <c r="E9" s="46">
        <f>'UG Primary'!D45</f>
        <v>0.51108600661366677</v>
      </c>
      <c r="F9" s="46">
        <f>'UG Secondary'!D59</f>
        <v>0.63710665658940036</v>
      </c>
      <c r="G9" s="46">
        <f>Transformers!D277</f>
        <v>0.50645447432480717</v>
      </c>
      <c r="H9" s="54">
        <f>Poles!D347</f>
        <v>1.649463850377523</v>
      </c>
    </row>
    <row r="10" spans="1:8" x14ac:dyDescent="0.3">
      <c r="A10" s="31"/>
    </row>
    <row r="11" spans="1:8" x14ac:dyDescent="0.3">
      <c r="C11" s="73"/>
      <c r="D11" s="73"/>
      <c r="E11" s="73"/>
      <c r="F11" s="73"/>
      <c r="G11" s="73"/>
      <c r="H11" s="73"/>
    </row>
    <row r="12" spans="1:8" x14ac:dyDescent="0.3">
      <c r="B12" s="2" t="s">
        <v>662</v>
      </c>
      <c r="H12" s="66"/>
    </row>
  </sheetData>
  <pageMargins left="0.7" right="0.7" top="0.75" bottom="0.75" header="0.3" footer="0.3"/>
  <pageSetup scale="85" orientation="portrait" r:id="rId1"/>
  <headerFooter>
    <oddHeader>&amp;R&amp;"Times New Roman,Bold"Exhibit JW-2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iAvPjxVc2VyTmFtZT5DT1JQXHMyOTExMjU8L1VzZXJOYW1lPjxEYXRlVGltZT45LzEwLzIwMjUgNTo0NjoxOCBQTTwvRGF0ZVRpbWU+PExhYmVsU3RyaW5nPlVuY2xhc3NpZmllZDwvTGFiZWxTdHJpbmc+PC9pdGVtPjwvbGFiZWxIaXN0b3J5Pg==</Value>
</WrappedLabelHistory>
</file>

<file path=customXml/item5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/>
</file>

<file path=customXml/itemProps1.xml><?xml version="1.0" encoding="utf-8"?>
<ds:datastoreItem xmlns:ds="http://schemas.openxmlformats.org/officeDocument/2006/customXml" ds:itemID="{DB787B1F-A627-48AA-904D-49D124D26CF3}">
  <ds:schemaRefs>
    <ds:schemaRef ds:uri="http://schemas.microsoft.com/office/2006/documentManagement/types"/>
    <ds:schemaRef ds:uri="http://purl.org/dc/elements/1.1/"/>
    <ds:schemaRef ds:uri="http://purl.org/dc/terms/"/>
    <ds:schemaRef ds:uri="f88ffb1c-9230-4705-a789-27bae69f5829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6888f76-1100-40b0-929b-1efe9044426d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5258965-B4D9-47A9-862D-5136051FA9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110BA4-36A4-4041-B269-F9BA6AC792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A89FEFB-930D-4FD7-B0A0-EE26BF06D87B}">
  <ds:schemaRefs>
    <ds:schemaRef ds:uri="http://www.w3.org/2001/XMLSchema"/>
    <ds:schemaRef ds:uri="http://www.boldonjames.com/2016/02/Classifier/internal/wrappedLabelHistory"/>
  </ds:schemaRefs>
</ds:datastoreItem>
</file>

<file path=customXml/itemProps5.xml><?xml version="1.0" encoding="utf-8"?>
<ds:datastoreItem xmlns:ds="http://schemas.openxmlformats.org/officeDocument/2006/customXml" ds:itemID="{7DE6FD16-C202-4D13-9363-C98CC4C5650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12</vt:i4>
      </vt:variant>
    </vt:vector>
  </HeadingPairs>
  <TitlesOfParts>
    <vt:vector size="19" baseType="lpstr">
      <vt:lpstr>OH Primary</vt:lpstr>
      <vt:lpstr>OH Secondary</vt:lpstr>
      <vt:lpstr>UG Primary</vt:lpstr>
      <vt:lpstr>UG Secondary</vt:lpstr>
      <vt:lpstr>Transformers</vt:lpstr>
      <vt:lpstr>Poles</vt:lpstr>
      <vt:lpstr>Summary</vt:lpstr>
      <vt:lpstr>'OH Primary'!Print_Area</vt:lpstr>
      <vt:lpstr>'OH Secondary'!Print_Area</vt:lpstr>
      <vt:lpstr>Poles!Print_Area</vt:lpstr>
      <vt:lpstr>Summary!Print_Area</vt:lpstr>
      <vt:lpstr>'UG Primary'!Print_Area</vt:lpstr>
      <vt:lpstr>'UG Secondary'!Print_Area</vt:lpstr>
      <vt:lpstr>'OH Primary'!Print_Titles</vt:lpstr>
      <vt:lpstr>'OH Secondary'!Print_Titles</vt:lpstr>
      <vt:lpstr>Poles!Print_Titles</vt:lpstr>
      <vt:lpstr>Transformers!Print_Titles</vt:lpstr>
      <vt:lpstr>'UG Primary'!Print_Titles</vt:lpstr>
      <vt:lpstr>'UG Secondary'!Print_Titles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Wolfram</dc:creator>
  <cp:lastModifiedBy>Michelle Caldwell</cp:lastModifiedBy>
  <cp:lastPrinted>2025-08-14T14:19:31Z</cp:lastPrinted>
  <dcterms:created xsi:type="dcterms:W3CDTF">2022-09-25T23:52:47Z</dcterms:created>
  <dcterms:modified xsi:type="dcterms:W3CDTF">2025-09-10T17:46:19Z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0x0101004DF805D1E1DA4A49A223477D3B105720</vt:lpwstr>
  </property>
  <property fmtid="{D5CDD505-2E9C-101B-9397-08002B2CF9AE}" pid="3" name="docIndexRef">
    <vt:lpwstr>67aff397-f46e-4a02-8080-7b835fda6ac3</vt:lpwstr>
  </property>
  <property fmtid="{D5CDD505-2E9C-101B-9397-08002B2CF9AE}" pid="4" name="bjDocumentSecurityLabel">
    <vt:lpwstr>Unclassified</vt:lpwstr>
  </property>
  <property fmtid="{D5CDD505-2E9C-101B-9397-08002B2CF9AE}" pid="5" name="bjSaver">
    <vt:lpwstr>Ionro7JKtzEC6sKG52gn2o2Bw6S2sA9J</vt:lpwstr>
  </property>
  <property fmtid="{D5CDD505-2E9C-101B-9397-08002B2CF9AE}" pid="6" name="bjClsUserRVM">
    <vt:lpwstr>[]</vt:lpwstr>
  </property>
  <property fmtid="{D5CDD505-2E9C-101B-9397-08002B2CF9AE}" pid="7" name="bjLabelHistoryID">
    <vt:lpwstr>{CA89FEFB-930D-4FD7-B0A0-EE26BF06D87B}</vt:lpwstr>
  </property>
  <property fmtid="{D5CDD505-2E9C-101B-9397-08002B2CF9AE}" pid="8" name="MediaServiceImageTags">
    <vt:lpwstr/>
  </property>
</Properties>
</file>