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C5F6665C-EBF7-40CE-8196-8DCE10ABE9E3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Interest Expense" sheetId="1" r:id="rId1"/>
    <sheet name="Interest Expense - 10.23-9.24" sheetId="2" r:id="rId2"/>
    <sheet name="Interest Expense - 4.24-3.25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'Interest Expense'!$A$1:$J$61</definedName>
    <definedName name="_xlnm.Print_Area" localSheetId="1">'Interest Expense - 10.23-9.24'!$A$1:$J$52</definedName>
    <definedName name="_xlnm.Print_Area" localSheetId="2">'Interest Expense - 4.24-3.25'!$A$1:$J$45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F41" i="3" s="1"/>
  <c r="E42" i="3"/>
  <c r="E41" i="3"/>
  <c r="E40" i="3"/>
  <c r="E39" i="3"/>
  <c r="E38" i="3"/>
  <c r="E37" i="3"/>
  <c r="E36" i="3"/>
  <c r="E35" i="3"/>
  <c r="F34" i="3"/>
  <c r="E34" i="3"/>
  <c r="E33" i="3"/>
  <c r="F32" i="3"/>
  <c r="E32" i="3"/>
  <c r="E31" i="3"/>
  <c r="F30" i="3"/>
  <c r="E30" i="3"/>
  <c r="G30" i="3" s="1"/>
  <c r="F29" i="3"/>
  <c r="E29" i="3"/>
  <c r="F28" i="3"/>
  <c r="E28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G14" i="3" s="1"/>
  <c r="F13" i="3"/>
  <c r="E13" i="3"/>
  <c r="F12" i="3"/>
  <c r="E12" i="3"/>
  <c r="F11" i="3"/>
  <c r="E11" i="3"/>
  <c r="F10" i="3"/>
  <c r="E10" i="3"/>
  <c r="F27" i="3" l="1"/>
  <c r="F31" i="3"/>
  <c r="G21" i="3"/>
  <c r="F33" i="3"/>
  <c r="G34" i="3"/>
  <c r="F37" i="3"/>
  <c r="G37" i="3" s="1"/>
  <c r="G29" i="3"/>
  <c r="G11" i="3"/>
  <c r="G19" i="3"/>
  <c r="G23" i="3"/>
  <c r="G31" i="3"/>
  <c r="F35" i="3"/>
  <c r="G32" i="3"/>
  <c r="F36" i="3"/>
  <c r="G36" i="3" s="1"/>
  <c r="G25" i="3"/>
  <c r="F40" i="3"/>
  <c r="G15" i="3"/>
  <c r="G12" i="3"/>
  <c r="G13" i="3"/>
  <c r="F38" i="3"/>
  <c r="G38" i="3" s="1"/>
  <c r="F42" i="3"/>
  <c r="G42" i="3" s="1"/>
  <c r="G17" i="3"/>
  <c r="G33" i="3"/>
  <c r="F39" i="3"/>
  <c r="G26" i="3"/>
  <c r="G40" i="3"/>
  <c r="G24" i="3"/>
  <c r="G22" i="3"/>
  <c r="G41" i="3"/>
  <c r="G16" i="3"/>
  <c r="G10" i="3"/>
  <c r="G20" i="3"/>
  <c r="G27" i="3"/>
  <c r="G39" i="3"/>
  <c r="G18" i="3"/>
  <c r="G28" i="3"/>
  <c r="G35" i="3"/>
  <c r="F16" i="2"/>
  <c r="G16" i="2" s="1"/>
  <c r="F32" i="2"/>
  <c r="G32" i="2" s="1"/>
  <c r="F48" i="2"/>
  <c r="G48" i="2" s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10" i="2"/>
  <c r="B51" i="2"/>
  <c r="F11" i="2" s="1"/>
  <c r="G11" i="2" s="1"/>
  <c r="B60" i="1"/>
  <c r="F59" i="1"/>
  <c r="E59" i="1"/>
  <c r="G59" i="1" s="1"/>
  <c r="F58" i="1"/>
  <c r="E58" i="1"/>
  <c r="G58" i="1" s="1"/>
  <c r="F57" i="1"/>
  <c r="E57" i="1"/>
  <c r="G57" i="1" s="1"/>
  <c r="F56" i="1"/>
  <c r="E56" i="1"/>
  <c r="G56" i="1" s="1"/>
  <c r="F55" i="1"/>
  <c r="G55" i="1" s="1"/>
  <c r="E55" i="1"/>
  <c r="F54" i="1"/>
  <c r="E54" i="1"/>
  <c r="G54" i="1" s="1"/>
  <c r="F53" i="1"/>
  <c r="E53" i="1"/>
  <c r="G53" i="1" s="1"/>
  <c r="G52" i="1"/>
  <c r="F52" i="1"/>
  <c r="E52" i="1"/>
  <c r="F51" i="1"/>
  <c r="E51" i="1"/>
  <c r="G51" i="1" s="1"/>
  <c r="F50" i="1"/>
  <c r="E50" i="1"/>
  <c r="G50" i="1" s="1"/>
  <c r="F49" i="1"/>
  <c r="E49" i="1"/>
  <c r="G49" i="1" s="1"/>
  <c r="F48" i="1"/>
  <c r="E48" i="1"/>
  <c r="G48" i="1" s="1"/>
  <c r="F47" i="1"/>
  <c r="G47" i="1" s="1"/>
  <c r="E47" i="1"/>
  <c r="F46" i="1"/>
  <c r="E46" i="1"/>
  <c r="G46" i="1" s="1"/>
  <c r="F45" i="1"/>
  <c r="E45" i="1"/>
  <c r="G45" i="1" s="1"/>
  <c r="G44" i="1"/>
  <c r="F44" i="1"/>
  <c r="E44" i="1"/>
  <c r="F43" i="1"/>
  <c r="E43" i="1"/>
  <c r="G43" i="1" s="1"/>
  <c r="F42" i="1"/>
  <c r="E42" i="1"/>
  <c r="G42" i="1" s="1"/>
  <c r="F41" i="1"/>
  <c r="E41" i="1"/>
  <c r="G41" i="1" s="1"/>
  <c r="F40" i="1"/>
  <c r="E40" i="1"/>
  <c r="G40" i="1" s="1"/>
  <c r="F39" i="1"/>
  <c r="G39" i="1" s="1"/>
  <c r="E39" i="1"/>
  <c r="F38" i="1"/>
  <c r="E38" i="1"/>
  <c r="G38" i="1" s="1"/>
  <c r="F37" i="1"/>
  <c r="E37" i="1"/>
  <c r="G37" i="1" s="1"/>
  <c r="G36" i="1"/>
  <c r="F36" i="1"/>
  <c r="E36" i="1"/>
  <c r="F35" i="1"/>
  <c r="E35" i="1"/>
  <c r="G35" i="1" s="1"/>
  <c r="F34" i="1"/>
  <c r="E34" i="1"/>
  <c r="G34" i="1" s="1"/>
  <c r="F33" i="1"/>
  <c r="E33" i="1"/>
  <c r="G33" i="1" s="1"/>
  <c r="F32" i="1"/>
  <c r="E32" i="1"/>
  <c r="G32" i="1" s="1"/>
  <c r="F31" i="1"/>
  <c r="G31" i="1" s="1"/>
  <c r="E31" i="1"/>
  <c r="F30" i="1"/>
  <c r="E30" i="1"/>
  <c r="G30" i="1" s="1"/>
  <c r="F29" i="1"/>
  <c r="E29" i="1"/>
  <c r="G29" i="1" s="1"/>
  <c r="G28" i="1"/>
  <c r="F28" i="1"/>
  <c r="E28" i="1"/>
  <c r="F27" i="1"/>
  <c r="E27" i="1"/>
  <c r="G27" i="1" s="1"/>
  <c r="F26" i="1"/>
  <c r="E26" i="1"/>
  <c r="G26" i="1" s="1"/>
  <c r="F25" i="1"/>
  <c r="E25" i="1"/>
  <c r="G25" i="1" s="1"/>
  <c r="F24" i="1"/>
  <c r="E24" i="1"/>
  <c r="G24" i="1" s="1"/>
  <c r="F23" i="1"/>
  <c r="G23" i="1" s="1"/>
  <c r="E23" i="1"/>
  <c r="F22" i="1"/>
  <c r="E22" i="1"/>
  <c r="G22" i="1" s="1"/>
  <c r="F21" i="1"/>
  <c r="E21" i="1"/>
  <c r="G21" i="1" s="1"/>
  <c r="G20" i="1"/>
  <c r="F20" i="1"/>
  <c r="E20" i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F15" i="1"/>
  <c r="G15" i="1" s="1"/>
  <c r="E15" i="1"/>
  <c r="F14" i="1"/>
  <c r="E14" i="1"/>
  <c r="G14" i="1" s="1"/>
  <c r="F13" i="1"/>
  <c r="E13" i="1"/>
  <c r="G13" i="1" s="1"/>
  <c r="G12" i="1"/>
  <c r="F12" i="1"/>
  <c r="E12" i="1"/>
  <c r="F11" i="1"/>
  <c r="E11" i="1"/>
  <c r="G11" i="1" s="1"/>
  <c r="F10" i="1"/>
  <c r="E10" i="1"/>
  <c r="G10" i="1" s="1"/>
  <c r="G44" i="3" l="1"/>
  <c r="B6" i="3" s="1"/>
  <c r="G46" i="2"/>
  <c r="G14" i="2"/>
  <c r="G45" i="2"/>
  <c r="G10" i="2"/>
  <c r="G33" i="2"/>
  <c r="G17" i="2"/>
  <c r="F47" i="2"/>
  <c r="G47" i="2" s="1"/>
  <c r="F42" i="2"/>
  <c r="G42" i="2" s="1"/>
  <c r="F37" i="2"/>
  <c r="G37" i="2" s="1"/>
  <c r="F31" i="2"/>
  <c r="G31" i="2" s="1"/>
  <c r="F26" i="2"/>
  <c r="G26" i="2" s="1"/>
  <c r="F21" i="2"/>
  <c r="G21" i="2" s="1"/>
  <c r="F15" i="2"/>
  <c r="G15" i="2" s="1"/>
  <c r="F36" i="2"/>
  <c r="G36" i="2" s="1"/>
  <c r="F20" i="2"/>
  <c r="G20" i="2" s="1"/>
  <c r="F46" i="2"/>
  <c r="F41" i="2"/>
  <c r="G41" i="2" s="1"/>
  <c r="F35" i="2"/>
  <c r="G35" i="2" s="1"/>
  <c r="F30" i="2"/>
  <c r="G30" i="2" s="1"/>
  <c r="F25" i="2"/>
  <c r="G25" i="2" s="1"/>
  <c r="F19" i="2"/>
  <c r="G19" i="2" s="1"/>
  <c r="F14" i="2"/>
  <c r="F10" i="2"/>
  <c r="F40" i="2"/>
  <c r="G40" i="2" s="1"/>
  <c r="F24" i="2"/>
  <c r="G24" i="2" s="1"/>
  <c r="F45" i="2"/>
  <c r="F39" i="2"/>
  <c r="G39" i="2" s="1"/>
  <c r="F34" i="2"/>
  <c r="G34" i="2" s="1"/>
  <c r="F29" i="2"/>
  <c r="G29" i="2" s="1"/>
  <c r="F23" i="2"/>
  <c r="G23" i="2" s="1"/>
  <c r="F18" i="2"/>
  <c r="G18" i="2" s="1"/>
  <c r="F13" i="2"/>
  <c r="G13" i="2" s="1"/>
  <c r="F44" i="2"/>
  <c r="G44" i="2" s="1"/>
  <c r="F28" i="2"/>
  <c r="G28" i="2" s="1"/>
  <c r="F12" i="2"/>
  <c r="G12" i="2" s="1"/>
  <c r="F49" i="2"/>
  <c r="G49" i="2" s="1"/>
  <c r="F43" i="2"/>
  <c r="G43" i="2" s="1"/>
  <c r="F38" i="2"/>
  <c r="G38" i="2" s="1"/>
  <c r="F33" i="2"/>
  <c r="F27" i="2"/>
  <c r="G27" i="2" s="1"/>
  <c r="F22" i="2"/>
  <c r="G22" i="2" s="1"/>
  <c r="F17" i="2"/>
  <c r="G60" i="1"/>
  <c r="B6" i="1" s="1"/>
  <c r="G51" i="2" l="1"/>
  <c r="B6" i="2" s="1"/>
</calcChain>
</file>

<file path=xl/sharedStrings.xml><?xml version="1.0" encoding="utf-8"?>
<sst xmlns="http://schemas.openxmlformats.org/spreadsheetml/2006/main" count="183" uniqueCount="30">
  <si>
    <t>LEAD LAG STUDY</t>
  </si>
  <si>
    <t>INTEREST EXPENSE</t>
  </si>
  <si>
    <t>Weighted Lead Time:</t>
  </si>
  <si>
    <t>days</t>
  </si>
  <si>
    <t>Note</t>
  </si>
  <si>
    <t>Total</t>
  </si>
  <si>
    <t>Period Beginning</t>
  </si>
  <si>
    <t>Period Ending</t>
  </si>
  <si>
    <t>Midpoint of Service Period</t>
  </si>
  <si>
    <t>Weighting Factor</t>
  </si>
  <si>
    <t>Weighted Lead Time</t>
  </si>
  <si>
    <t>(A)</t>
  </si>
  <si>
    <t>(B)</t>
  </si>
  <si>
    <t>(C)</t>
  </si>
  <si>
    <t>(D)</t>
  </si>
  <si>
    <t>(E)</t>
  </si>
  <si>
    <t>(F)</t>
  </si>
  <si>
    <t>(G)</t>
  </si>
  <si>
    <t>$125M Bank Term Loan</t>
  </si>
  <si>
    <t>$75M Bank Term Loan</t>
  </si>
  <si>
    <t>$150M Bank Term Loan</t>
  </si>
  <si>
    <t>WV Economic Dev. Authority, Series 2014A (Mitchell)</t>
  </si>
  <si>
    <t>Senior Notes (Public)</t>
  </si>
  <si>
    <t>Senior Notes (Private Placement)</t>
  </si>
  <si>
    <t>$75M Bank Term Loan - Draw 1</t>
  </si>
  <si>
    <t>$75M Bank Term Loan - Draw 2</t>
  </si>
  <si>
    <t>KENTUCKY POWER COMPANY</t>
  </si>
  <si>
    <t>$150M Bank Term Loan (2 Draws, $75M each)</t>
  </si>
  <si>
    <t>Intercompany Notes (paid to AEP Inc.)</t>
  </si>
  <si>
    <t>$150M Bank Term Loan (CIBC)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</si>
</sst>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.00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8" fontId="1" fillId="0" borderId="0" applyFont="0" applyFill="0" applyProtection="0"/>
    <xf numFmtId="0" fontId="1" fillId="0" borderId="0"/>
  </cellStyleXfs>
  <cellXfs count="25">
    <xf numFmtId="0" fontId="0" fillId="0" borderId="0" xfId="0"/>
    <xf numFmtId="0" fontId="2" fillId="2" borderId="0" xfId="3" applyFont="1" applyFill="1"/>
    <xf numFmtId="0" fontId="1" fillId="2" borderId="0" xfId="4" applyFill="1"/>
    <xf numFmtId="0" fontId="1" fillId="2" borderId="0" xfId="4" applyFill="1" applyAlignment="1">
      <alignment horizontal="center"/>
    </xf>
    <xf numFmtId="0" fontId="1" fillId="2" borderId="0" xfId="4" applyFill="1" applyAlignment="1">
      <alignment horizontal="right"/>
    </xf>
    <xf numFmtId="164" fontId="1" fillId="2" borderId="0" xfId="4" applyNumberFormat="1" applyFill="1"/>
    <xf numFmtId="0" fontId="1" fillId="2" borderId="0" xfId="3" applyFill="1"/>
    <xf numFmtId="0" fontId="1" fillId="2" borderId="0" xfId="5" applyFont="1" applyFill="1"/>
    <xf numFmtId="43" fontId="1" fillId="2" borderId="1" xfId="3" applyNumberFormat="1" applyFill="1" applyBorder="1"/>
    <xf numFmtId="0" fontId="2" fillId="2" borderId="0" xfId="5" applyFont="1" applyFill="1"/>
    <xf numFmtId="0" fontId="1" fillId="2" borderId="2" xfId="3" applyFill="1" applyBorder="1" applyAlignment="1">
      <alignment horizontal="center" wrapText="1"/>
    </xf>
    <xf numFmtId="41" fontId="1" fillId="2" borderId="2" xfId="6" applyNumberFormat="1" applyFont="1" applyFill="1" applyBorder="1" applyAlignment="1">
      <alignment horizontal="center"/>
    </xf>
    <xf numFmtId="4" fontId="1" fillId="2" borderId="2" xfId="6" applyNumberFormat="1" applyFont="1" applyFill="1" applyBorder="1" applyAlignment="1">
      <alignment horizontal="center" wrapText="1"/>
    </xf>
    <xf numFmtId="10" fontId="1" fillId="2" borderId="2" xfId="6" applyNumberFormat="1" applyFont="1" applyFill="1" applyBorder="1" applyAlignment="1">
      <alignment horizontal="center" wrapText="1"/>
    </xf>
    <xf numFmtId="43" fontId="1" fillId="2" borderId="2" xfId="6" applyNumberFormat="1" applyFont="1" applyFill="1" applyBorder="1" applyAlignment="1">
      <alignment horizontal="center" wrapText="1"/>
    </xf>
    <xf numFmtId="0" fontId="1" fillId="2" borderId="0" xfId="7" applyFill="1" applyAlignment="1">
      <alignment horizontal="center" wrapText="1"/>
    </xf>
    <xf numFmtId="39" fontId="1" fillId="2" borderId="0" xfId="7" applyNumberFormat="1" applyFill="1" applyAlignment="1">
      <alignment horizontal="center" wrapText="1"/>
    </xf>
    <xf numFmtId="0" fontId="1" fillId="2" borderId="0" xfId="3" applyFill="1" applyAlignment="1">
      <alignment horizontal="left"/>
    </xf>
    <xf numFmtId="43" fontId="1" fillId="2" borderId="0" xfId="1" applyFont="1" applyFill="1"/>
    <xf numFmtId="14" fontId="1" fillId="2" borderId="0" xfId="3" applyNumberFormat="1" applyFill="1"/>
    <xf numFmtId="43" fontId="1" fillId="2" borderId="0" xfId="3" applyNumberFormat="1" applyFill="1"/>
    <xf numFmtId="165" fontId="1" fillId="2" borderId="0" xfId="2" applyNumberFormat="1" applyFill="1"/>
    <xf numFmtId="0" fontId="1" fillId="2" borderId="3" xfId="3" applyFill="1" applyBorder="1"/>
    <xf numFmtId="43" fontId="1" fillId="2" borderId="4" xfId="3" applyNumberFormat="1" applyFill="1" applyBorder="1"/>
    <xf numFmtId="0" fontId="4" fillId="2" borderId="0" xfId="3" applyFont="1" applyFill="1"/>
  </cellXfs>
  <cellStyles count="8">
    <cellStyle name="Comma" xfId="1" builtinId="3"/>
    <cellStyle name="Comma_Interest Expense Lag Calculation, 030507 version 2" xfId="6" xr:uid="{00000000-0005-0000-0000-000001000000}"/>
    <cellStyle name="Normal" xfId="0" builtinId="0"/>
    <cellStyle name="Normal 10" xfId="3" xr:uid="{00000000-0005-0000-0000-000003000000}"/>
    <cellStyle name="Normal 8 2" xfId="7" xr:uid="{00000000-0005-0000-0000-000004000000}"/>
    <cellStyle name="Normal_Ameren Lead-Lag Model_Fuel - AmerenUE Gas" xfId="5" xr:uid="{00000000-0005-0000-0000-000005000000}"/>
    <cellStyle name="Normal_Book1 2" xfId="4" xr:uid="{00000000-0005-0000-0000-000006000000}"/>
    <cellStyle name="Percent" xfId="2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A1:R65"/>
  <sheetViews>
    <sheetView tabSelected="1" zoomScaleNormal="100" workbookViewId="0"/>
  </sheetViews>
  <sheetFormatPr defaultColWidth="9.140625" defaultRowHeight="12.75" x14ac:dyDescent="0.2"/>
  <cols>
    <col min="1" max="1" width="48" style="6" bestFit="1" customWidth="1"/>
    <col min="2" max="2" width="16.140625" style="6" bestFit="1" customWidth="1"/>
    <col min="3" max="3" width="14.5703125" style="6" customWidth="1"/>
    <col min="4" max="4" width="17.140625" style="6" customWidth="1"/>
    <col min="5" max="5" width="15.5703125" style="6" customWidth="1"/>
    <col min="6" max="6" width="14.42578125" style="6" customWidth="1"/>
    <col min="7" max="9" width="10.7109375" style="6" customWidth="1"/>
    <col min="10" max="16384" width="9.140625" style="6"/>
  </cols>
  <sheetData>
    <row r="1" spans="1:18" s="2" customFormat="1" x14ac:dyDescent="0.2">
      <c r="A1" s="1" t="s">
        <v>26</v>
      </c>
      <c r="D1" s="3"/>
      <c r="E1" s="3"/>
      <c r="F1" s="4"/>
      <c r="G1" s="5"/>
      <c r="Q1" s="3"/>
      <c r="R1" s="3"/>
    </row>
    <row r="2" spans="1:18" s="2" customFormat="1" x14ac:dyDescent="0.2">
      <c r="A2" s="1" t="s">
        <v>0</v>
      </c>
      <c r="D2" s="3"/>
      <c r="E2" s="3"/>
      <c r="F2" s="4"/>
      <c r="G2" s="5"/>
      <c r="Q2" s="3"/>
      <c r="R2" s="3"/>
    </row>
    <row r="3" spans="1:18" s="2" customFormat="1" x14ac:dyDescent="0.2">
      <c r="A3" s="1" t="s">
        <v>1</v>
      </c>
      <c r="D3" s="3"/>
      <c r="E3" s="3"/>
      <c r="F3" s="4"/>
      <c r="G3" s="5"/>
      <c r="Q3" s="3"/>
      <c r="R3" s="3"/>
    </row>
    <row r="4" spans="1:18" x14ac:dyDescent="0.2">
      <c r="A4" s="1"/>
    </row>
    <row r="6" spans="1:18" x14ac:dyDescent="0.2">
      <c r="A6" s="7" t="s">
        <v>2</v>
      </c>
      <c r="B6" s="8">
        <f>G60</f>
        <v>82.051132190339743</v>
      </c>
      <c r="C6" s="6" t="s">
        <v>3</v>
      </c>
    </row>
    <row r="7" spans="1:18" x14ac:dyDescent="0.2">
      <c r="A7" s="9"/>
    </row>
    <row r="8" spans="1:18" ht="25.5" x14ac:dyDescent="0.2">
      <c r="A8" s="10" t="s">
        <v>4</v>
      </c>
      <c r="B8" s="11" t="s">
        <v>5</v>
      </c>
      <c r="C8" s="10" t="s">
        <v>6</v>
      </c>
      <c r="D8" s="10" t="s">
        <v>7</v>
      </c>
      <c r="E8" s="12" t="s">
        <v>8</v>
      </c>
      <c r="F8" s="13" t="s">
        <v>9</v>
      </c>
      <c r="G8" s="14" t="s">
        <v>10</v>
      </c>
    </row>
    <row r="9" spans="1:18" x14ac:dyDescent="0.2">
      <c r="A9" s="15" t="s">
        <v>11</v>
      </c>
      <c r="B9" s="15" t="s">
        <v>12</v>
      </c>
      <c r="C9" s="15" t="s">
        <v>13</v>
      </c>
      <c r="D9" s="16" t="s">
        <v>14</v>
      </c>
      <c r="E9" s="15" t="s">
        <v>15</v>
      </c>
      <c r="F9" s="15" t="s">
        <v>16</v>
      </c>
      <c r="G9" s="15" t="s">
        <v>17</v>
      </c>
      <c r="H9" s="15"/>
      <c r="I9" s="15"/>
    </row>
    <row r="10" spans="1:18" x14ac:dyDescent="0.2">
      <c r="A10" s="17" t="s">
        <v>18</v>
      </c>
      <c r="B10" s="18">
        <v>77083.33</v>
      </c>
      <c r="C10" s="19">
        <v>44459</v>
      </c>
      <c r="D10" s="19">
        <v>44489</v>
      </c>
      <c r="E10" s="20">
        <f t="shared" ref="E10:E59" si="0">(+D10-C10+1)/2</f>
        <v>15.5</v>
      </c>
      <c r="F10" s="21">
        <f t="shared" ref="F10:F59" si="1">B10/$B$60</f>
        <v>1.5339756553288859E-3</v>
      </c>
      <c r="G10" s="20">
        <f t="shared" ref="G10:G58" si="2">+E10*F10</f>
        <v>2.377662265759773E-2</v>
      </c>
    </row>
    <row r="11" spans="1:18" x14ac:dyDescent="0.2">
      <c r="A11" s="17" t="s">
        <v>19</v>
      </c>
      <c r="B11" s="18">
        <v>332979.17</v>
      </c>
      <c r="C11" s="19">
        <v>44407</v>
      </c>
      <c r="D11" s="19">
        <v>44498</v>
      </c>
      <c r="E11" s="20">
        <f t="shared" si="0"/>
        <v>46</v>
      </c>
      <c r="F11" s="21">
        <f t="shared" si="1"/>
        <v>6.6263605958852383E-3</v>
      </c>
      <c r="G11" s="20">
        <f t="shared" si="2"/>
        <v>0.30481258741072098</v>
      </c>
    </row>
    <row r="12" spans="1:18" x14ac:dyDescent="0.2">
      <c r="A12" s="17" t="s">
        <v>18</v>
      </c>
      <c r="B12" s="18">
        <v>84791.67</v>
      </c>
      <c r="C12" s="19">
        <v>44489</v>
      </c>
      <c r="D12" s="19">
        <v>44522</v>
      </c>
      <c r="E12" s="20">
        <f t="shared" si="0"/>
        <v>17</v>
      </c>
      <c r="F12" s="21">
        <f t="shared" si="1"/>
        <v>1.6873733601633536E-3</v>
      </c>
      <c r="G12" s="20">
        <f t="shared" si="2"/>
        <v>2.8685347122777011E-2</v>
      </c>
    </row>
    <row r="13" spans="1:18" x14ac:dyDescent="0.2">
      <c r="A13" s="17" t="s">
        <v>19</v>
      </c>
      <c r="B13" s="18">
        <v>106000</v>
      </c>
      <c r="C13" s="19">
        <v>44498</v>
      </c>
      <c r="D13" s="19">
        <v>44530</v>
      </c>
      <c r="E13" s="20">
        <f t="shared" si="0"/>
        <v>16.5</v>
      </c>
      <c r="F13" s="21">
        <f t="shared" si="1"/>
        <v>2.1094239113030261E-3</v>
      </c>
      <c r="G13" s="20">
        <f t="shared" si="2"/>
        <v>3.4805494536499934E-2</v>
      </c>
    </row>
    <row r="14" spans="1:18" x14ac:dyDescent="0.2">
      <c r="A14" s="17" t="s">
        <v>20</v>
      </c>
      <c r="B14" s="18">
        <v>348833.33</v>
      </c>
      <c r="C14" s="19">
        <v>44456</v>
      </c>
      <c r="D14" s="19">
        <v>44547</v>
      </c>
      <c r="E14" s="20">
        <f t="shared" si="0"/>
        <v>46</v>
      </c>
      <c r="F14" s="21">
        <f t="shared" si="1"/>
        <v>6.9418619562401822E-3</v>
      </c>
      <c r="G14" s="20">
        <f t="shared" si="2"/>
        <v>0.31932564998704838</v>
      </c>
    </row>
    <row r="15" spans="1:18" x14ac:dyDescent="0.2">
      <c r="A15" s="17" t="s">
        <v>18</v>
      </c>
      <c r="B15" s="18">
        <v>78125</v>
      </c>
      <c r="C15" s="19">
        <v>44522</v>
      </c>
      <c r="D15" s="19">
        <v>44552</v>
      </c>
      <c r="E15" s="20">
        <f t="shared" si="0"/>
        <v>15.5</v>
      </c>
      <c r="F15" s="21">
        <f t="shared" si="1"/>
        <v>1.5547051233070655E-3</v>
      </c>
      <c r="G15" s="20">
        <f t="shared" si="2"/>
        <v>2.4097929411259517E-2</v>
      </c>
    </row>
    <row r="16" spans="1:18" x14ac:dyDescent="0.2">
      <c r="A16" s="17" t="s">
        <v>19</v>
      </c>
      <c r="B16" s="18">
        <v>103333.33</v>
      </c>
      <c r="C16" s="19">
        <v>44530</v>
      </c>
      <c r="D16" s="19">
        <v>44561</v>
      </c>
      <c r="E16" s="20">
        <f t="shared" si="0"/>
        <v>16</v>
      </c>
      <c r="F16" s="21">
        <f t="shared" si="1"/>
        <v>2.0563565767600599E-3</v>
      </c>
      <c r="G16" s="20">
        <f t="shared" si="2"/>
        <v>3.2901705228160959E-2</v>
      </c>
    </row>
    <row r="17" spans="1:7" x14ac:dyDescent="0.2">
      <c r="A17" s="17" t="s">
        <v>20</v>
      </c>
      <c r="B17" s="18">
        <v>121333.34</v>
      </c>
      <c r="C17" s="19">
        <v>44547</v>
      </c>
      <c r="D17" s="19">
        <v>44579</v>
      </c>
      <c r="E17" s="20">
        <f t="shared" si="0"/>
        <v>16.5</v>
      </c>
      <c r="F17" s="21">
        <f t="shared" si="1"/>
        <v>2.4145608361722634E-3</v>
      </c>
      <c r="G17" s="20">
        <f t="shared" si="2"/>
        <v>3.9840253796842348E-2</v>
      </c>
    </row>
    <row r="18" spans="1:7" x14ac:dyDescent="0.2">
      <c r="A18" s="17" t="s">
        <v>18</v>
      </c>
      <c r="B18" s="18">
        <v>87083.33</v>
      </c>
      <c r="C18" s="19">
        <v>44552</v>
      </c>
      <c r="D18" s="19">
        <v>44585</v>
      </c>
      <c r="E18" s="20">
        <f t="shared" si="0"/>
        <v>17</v>
      </c>
      <c r="F18" s="21">
        <f t="shared" si="1"/>
        <v>1.7329779111121904E-3</v>
      </c>
      <c r="G18" s="20">
        <f t="shared" si="2"/>
        <v>2.9460624488907235E-2</v>
      </c>
    </row>
    <row r="19" spans="1:7" x14ac:dyDescent="0.2">
      <c r="A19" s="17" t="s">
        <v>19</v>
      </c>
      <c r="B19" s="18">
        <v>103979.17</v>
      </c>
      <c r="C19" s="19">
        <v>44561</v>
      </c>
      <c r="D19" s="19">
        <v>44592</v>
      </c>
      <c r="E19" s="20">
        <f t="shared" si="0"/>
        <v>16</v>
      </c>
      <c r="F19" s="21">
        <f t="shared" si="1"/>
        <v>2.0692089384475687E-3</v>
      </c>
      <c r="G19" s="20">
        <f t="shared" si="2"/>
        <v>3.3107343015161099E-2</v>
      </c>
    </row>
    <row r="20" spans="1:7" x14ac:dyDescent="0.2">
      <c r="A20" s="17" t="s">
        <v>18</v>
      </c>
      <c r="B20" s="18">
        <v>81805.56</v>
      </c>
      <c r="C20" s="19">
        <v>44585</v>
      </c>
      <c r="D20" s="19">
        <v>44616</v>
      </c>
      <c r="E20" s="20">
        <f t="shared" si="0"/>
        <v>16</v>
      </c>
      <c r="F20" s="21">
        <f t="shared" si="1"/>
        <v>1.6279490975616452E-3</v>
      </c>
      <c r="G20" s="20">
        <f t="shared" si="2"/>
        <v>2.6047185560986324E-2</v>
      </c>
    </row>
    <row r="21" spans="1:7" x14ac:dyDescent="0.2">
      <c r="A21" s="17" t="s">
        <v>18</v>
      </c>
      <c r="B21" s="18">
        <v>34305.56</v>
      </c>
      <c r="C21" s="19">
        <v>44616</v>
      </c>
      <c r="D21" s="19">
        <v>44627</v>
      </c>
      <c r="E21" s="20">
        <f t="shared" si="0"/>
        <v>6</v>
      </c>
      <c r="F21" s="21">
        <f t="shared" si="1"/>
        <v>6.8268838259094946E-4</v>
      </c>
      <c r="G21" s="20">
        <f t="shared" si="2"/>
        <v>4.0961302955456972E-3</v>
      </c>
    </row>
    <row r="22" spans="1:7" x14ac:dyDescent="0.2">
      <c r="A22" s="17" t="s">
        <v>20</v>
      </c>
      <c r="B22" s="18">
        <v>394333.33</v>
      </c>
      <c r="C22" s="19">
        <v>44579</v>
      </c>
      <c r="D22" s="19">
        <v>44670</v>
      </c>
      <c r="E22" s="20">
        <f t="shared" si="0"/>
        <v>46</v>
      </c>
      <c r="F22" s="21">
        <f t="shared" si="1"/>
        <v>7.8473222200542165E-3</v>
      </c>
      <c r="G22" s="20">
        <f t="shared" si="2"/>
        <v>0.36097682212249393</v>
      </c>
    </row>
    <row r="23" spans="1:7" x14ac:dyDescent="0.2">
      <c r="A23" s="17" t="s">
        <v>19</v>
      </c>
      <c r="B23" s="18">
        <v>330000</v>
      </c>
      <c r="C23" s="19">
        <v>44592</v>
      </c>
      <c r="D23" s="19">
        <v>44680</v>
      </c>
      <c r="E23" s="20">
        <f t="shared" si="0"/>
        <v>44.5</v>
      </c>
      <c r="F23" s="21">
        <f t="shared" si="1"/>
        <v>6.5670744408490439E-3</v>
      </c>
      <c r="G23" s="20">
        <f t="shared" si="2"/>
        <v>0.29223481261778245</v>
      </c>
    </row>
    <row r="24" spans="1:7" x14ac:dyDescent="0.2">
      <c r="A24" s="17" t="s">
        <v>18</v>
      </c>
      <c r="B24" s="18">
        <v>386406.39</v>
      </c>
      <c r="C24" s="19">
        <v>44627</v>
      </c>
      <c r="D24" s="19">
        <v>44719</v>
      </c>
      <c r="E24" s="20">
        <f t="shared" si="0"/>
        <v>46.5</v>
      </c>
      <c r="F24" s="21">
        <f t="shared" si="1"/>
        <v>7.6895743259083266E-3</v>
      </c>
      <c r="G24" s="20">
        <f t="shared" si="2"/>
        <v>0.35756520615473719</v>
      </c>
    </row>
    <row r="25" spans="1:7" x14ac:dyDescent="0.2">
      <c r="A25" s="17" t="s">
        <v>20</v>
      </c>
      <c r="B25" s="18">
        <v>701458.33</v>
      </c>
      <c r="C25" s="19">
        <v>44670</v>
      </c>
      <c r="D25" s="19">
        <v>44761</v>
      </c>
      <c r="E25" s="20">
        <f t="shared" si="0"/>
        <v>46</v>
      </c>
      <c r="F25" s="21">
        <f t="shared" si="1"/>
        <v>1.3959179000798952E-2</v>
      </c>
      <c r="G25" s="20">
        <f t="shared" si="2"/>
        <v>0.64212223403675173</v>
      </c>
    </row>
    <row r="26" spans="1:7" x14ac:dyDescent="0.2">
      <c r="A26" s="17" t="s">
        <v>19</v>
      </c>
      <c r="B26" s="18">
        <v>519458.33</v>
      </c>
      <c r="C26" s="19">
        <v>44680</v>
      </c>
      <c r="D26" s="19">
        <v>44771</v>
      </c>
      <c r="E26" s="20">
        <f t="shared" si="0"/>
        <v>46</v>
      </c>
      <c r="F26" s="21">
        <f t="shared" si="1"/>
        <v>1.0337337945542813E-2</v>
      </c>
      <c r="G26" s="20">
        <f t="shared" si="2"/>
        <v>0.47551754549496938</v>
      </c>
    </row>
    <row r="27" spans="1:7" x14ac:dyDescent="0.2">
      <c r="A27" s="17" t="s">
        <v>18</v>
      </c>
      <c r="B27" s="18">
        <v>717980.52</v>
      </c>
      <c r="C27" s="19">
        <v>44719</v>
      </c>
      <c r="D27" s="19">
        <v>44811</v>
      </c>
      <c r="E27" s="20">
        <f t="shared" si="0"/>
        <v>46.5</v>
      </c>
      <c r="F27" s="21">
        <f t="shared" si="1"/>
        <v>1.4287974308846988E-2</v>
      </c>
      <c r="G27" s="20">
        <f t="shared" si="2"/>
        <v>0.66439080536138495</v>
      </c>
    </row>
    <row r="28" spans="1:7" x14ac:dyDescent="0.2">
      <c r="A28" s="17" t="s">
        <v>19</v>
      </c>
      <c r="B28" s="18">
        <v>153583.32999999821</v>
      </c>
      <c r="C28" s="19">
        <v>44771</v>
      </c>
      <c r="D28" s="19">
        <v>44804</v>
      </c>
      <c r="E28" s="20">
        <f t="shared" si="0"/>
        <v>17</v>
      </c>
      <c r="F28" s="21">
        <f t="shared" si="1"/>
        <v>3.0563429120711288E-3</v>
      </c>
      <c r="G28" s="20">
        <f t="shared" si="2"/>
        <v>5.1957829505209191E-2</v>
      </c>
    </row>
    <row r="29" spans="1:7" x14ac:dyDescent="0.2">
      <c r="A29" s="22" t="s">
        <v>21</v>
      </c>
      <c r="B29" s="18">
        <v>763750</v>
      </c>
      <c r="C29" s="19">
        <v>44320</v>
      </c>
      <c r="D29" s="19">
        <v>44501</v>
      </c>
      <c r="E29" s="20">
        <f t="shared" si="0"/>
        <v>91</v>
      </c>
      <c r="F29" s="21">
        <f t="shared" si="1"/>
        <v>1.519879728544987E-2</v>
      </c>
      <c r="G29" s="20">
        <f t="shared" si="2"/>
        <v>1.3830905529759383</v>
      </c>
    </row>
    <row r="30" spans="1:7" x14ac:dyDescent="0.2">
      <c r="A30" s="6" t="s">
        <v>22</v>
      </c>
      <c r="B30" s="18">
        <v>2109375</v>
      </c>
      <c r="C30" s="19">
        <v>44350</v>
      </c>
      <c r="D30" s="19">
        <v>44531</v>
      </c>
      <c r="E30" s="20">
        <f t="shared" si="0"/>
        <v>91</v>
      </c>
      <c r="F30" s="21">
        <f t="shared" si="1"/>
        <v>4.1977038329290763E-2</v>
      </c>
      <c r="G30" s="20">
        <f t="shared" si="2"/>
        <v>3.8199104879654593</v>
      </c>
    </row>
    <row r="31" spans="1:7" x14ac:dyDescent="0.2">
      <c r="A31" s="6" t="s">
        <v>23</v>
      </c>
      <c r="B31" s="18">
        <v>1204500</v>
      </c>
      <c r="C31" s="19">
        <v>44369</v>
      </c>
      <c r="D31" s="19">
        <v>44550</v>
      </c>
      <c r="E31" s="20">
        <f t="shared" si="0"/>
        <v>91</v>
      </c>
      <c r="F31" s="21">
        <f t="shared" si="1"/>
        <v>2.3969821709099011E-2</v>
      </c>
      <c r="G31" s="20">
        <f t="shared" si="2"/>
        <v>2.1812537755280101</v>
      </c>
    </row>
    <row r="32" spans="1:7" x14ac:dyDescent="0.2">
      <c r="A32" s="6" t="s">
        <v>23</v>
      </c>
      <c r="B32" s="18">
        <v>2439000</v>
      </c>
      <c r="C32" s="19">
        <v>44369</v>
      </c>
      <c r="D32" s="19">
        <v>44550</v>
      </c>
      <c r="E32" s="20">
        <f t="shared" si="0"/>
        <v>91</v>
      </c>
      <c r="F32" s="21">
        <f t="shared" si="1"/>
        <v>4.8536650185547939E-2</v>
      </c>
      <c r="G32" s="20">
        <f t="shared" si="2"/>
        <v>4.4168351668848622</v>
      </c>
    </row>
    <row r="33" spans="1:7" x14ac:dyDescent="0.2">
      <c r="A33" s="6" t="s">
        <v>23</v>
      </c>
      <c r="B33" s="18">
        <v>1732000</v>
      </c>
      <c r="C33" s="19">
        <v>44379</v>
      </c>
      <c r="D33" s="19">
        <v>44560</v>
      </c>
      <c r="E33" s="20">
        <f t="shared" si="0"/>
        <v>91</v>
      </c>
      <c r="F33" s="21">
        <f t="shared" si="1"/>
        <v>3.4467190701668315E-2</v>
      </c>
      <c r="G33" s="20">
        <f t="shared" si="2"/>
        <v>3.1365143538518168</v>
      </c>
    </row>
    <row r="34" spans="1:7" x14ac:dyDescent="0.2">
      <c r="A34" s="6" t="s">
        <v>23</v>
      </c>
      <c r="B34" s="18">
        <v>1017250</v>
      </c>
      <c r="C34" s="19">
        <v>44453</v>
      </c>
      <c r="D34" s="19">
        <v>44634</v>
      </c>
      <c r="E34" s="20">
        <f t="shared" si="0"/>
        <v>91</v>
      </c>
      <c r="F34" s="21">
        <f t="shared" si="1"/>
        <v>2.0243504469556636E-2</v>
      </c>
      <c r="G34" s="20">
        <f t="shared" si="2"/>
        <v>1.8421589067296538</v>
      </c>
    </row>
    <row r="35" spans="1:7" x14ac:dyDescent="0.2">
      <c r="A35" s="6" t="s">
        <v>23</v>
      </c>
      <c r="B35" s="18">
        <v>670000</v>
      </c>
      <c r="C35" s="19">
        <v>44453</v>
      </c>
      <c r="D35" s="19">
        <v>44634</v>
      </c>
      <c r="E35" s="20">
        <f t="shared" si="0"/>
        <v>91</v>
      </c>
      <c r="F35" s="21">
        <f t="shared" si="1"/>
        <v>1.3333151137481392E-2</v>
      </c>
      <c r="G35" s="20">
        <f t="shared" si="2"/>
        <v>1.2133167535108067</v>
      </c>
    </row>
    <row r="36" spans="1:7" x14ac:dyDescent="0.2">
      <c r="A36" s="6" t="s">
        <v>23</v>
      </c>
      <c r="B36" s="18">
        <v>2846250</v>
      </c>
      <c r="C36" s="19">
        <v>44453</v>
      </c>
      <c r="D36" s="19">
        <v>44634</v>
      </c>
      <c r="E36" s="20">
        <f t="shared" si="0"/>
        <v>91</v>
      </c>
      <c r="F36" s="21">
        <f t="shared" si="1"/>
        <v>5.6641017052323009E-2</v>
      </c>
      <c r="G36" s="20">
        <f t="shared" si="2"/>
        <v>5.154332551761394</v>
      </c>
    </row>
    <row r="37" spans="1:7" x14ac:dyDescent="0.2">
      <c r="A37" s="6" t="s">
        <v>23</v>
      </c>
      <c r="B37" s="18">
        <v>1133000</v>
      </c>
      <c r="C37" s="19">
        <v>44453</v>
      </c>
      <c r="D37" s="19">
        <v>44634</v>
      </c>
      <c r="E37" s="20">
        <f t="shared" si="0"/>
        <v>91</v>
      </c>
      <c r="F37" s="21">
        <f t="shared" si="1"/>
        <v>2.2546955580248385E-2</v>
      </c>
      <c r="G37" s="20">
        <f t="shared" si="2"/>
        <v>2.0517729578026032</v>
      </c>
    </row>
    <row r="38" spans="1:7" x14ac:dyDescent="0.2">
      <c r="A38" s="6" t="s">
        <v>23</v>
      </c>
      <c r="B38" s="18">
        <v>2508000</v>
      </c>
      <c r="C38" s="19">
        <v>44469</v>
      </c>
      <c r="D38" s="19">
        <v>44650</v>
      </c>
      <c r="E38" s="20">
        <f t="shared" si="0"/>
        <v>91</v>
      </c>
      <c r="F38" s="21">
        <f t="shared" si="1"/>
        <v>4.9909765750452736E-2</v>
      </c>
      <c r="G38" s="20">
        <f t="shared" si="2"/>
        <v>4.5417886832911991</v>
      </c>
    </row>
    <row r="39" spans="1:7" x14ac:dyDescent="0.2">
      <c r="A39" s="22" t="s">
        <v>21</v>
      </c>
      <c r="B39" s="18">
        <v>763750</v>
      </c>
      <c r="C39" s="19">
        <v>44502</v>
      </c>
      <c r="D39" s="19">
        <v>44683</v>
      </c>
      <c r="E39" s="20">
        <f t="shared" si="0"/>
        <v>91</v>
      </c>
      <c r="F39" s="21">
        <f t="shared" si="1"/>
        <v>1.519879728544987E-2</v>
      </c>
      <c r="G39" s="20">
        <f t="shared" si="2"/>
        <v>1.3830905529759383</v>
      </c>
    </row>
    <row r="40" spans="1:7" x14ac:dyDescent="0.2">
      <c r="A40" s="6" t="s">
        <v>22</v>
      </c>
      <c r="B40" s="18">
        <v>2109375</v>
      </c>
      <c r="C40" s="19">
        <v>44532</v>
      </c>
      <c r="D40" s="19">
        <v>44713</v>
      </c>
      <c r="E40" s="20">
        <f t="shared" si="0"/>
        <v>91</v>
      </c>
      <c r="F40" s="21">
        <f t="shared" si="1"/>
        <v>4.1977038329290763E-2</v>
      </c>
      <c r="G40" s="20">
        <f t="shared" si="2"/>
        <v>3.8199104879654593</v>
      </c>
    </row>
    <row r="41" spans="1:7" x14ac:dyDescent="0.2">
      <c r="A41" s="6" t="s">
        <v>23</v>
      </c>
      <c r="B41" s="18">
        <v>1204500</v>
      </c>
      <c r="C41" s="19">
        <v>44552</v>
      </c>
      <c r="D41" s="19">
        <v>44733</v>
      </c>
      <c r="E41" s="20">
        <f t="shared" si="0"/>
        <v>91</v>
      </c>
      <c r="F41" s="21">
        <f t="shared" si="1"/>
        <v>2.3969821709099011E-2</v>
      </c>
      <c r="G41" s="20">
        <f t="shared" si="2"/>
        <v>2.1812537755280101</v>
      </c>
    </row>
    <row r="42" spans="1:7" x14ac:dyDescent="0.2">
      <c r="A42" s="6" t="s">
        <v>23</v>
      </c>
      <c r="B42" s="18">
        <v>2439000</v>
      </c>
      <c r="C42" s="19">
        <v>44552</v>
      </c>
      <c r="D42" s="19">
        <v>44733</v>
      </c>
      <c r="E42" s="20">
        <f t="shared" si="0"/>
        <v>91</v>
      </c>
      <c r="F42" s="21">
        <f t="shared" si="1"/>
        <v>4.8536650185547939E-2</v>
      </c>
      <c r="G42" s="20">
        <f t="shared" si="2"/>
        <v>4.4168351668848622</v>
      </c>
    </row>
    <row r="43" spans="1:7" x14ac:dyDescent="0.2">
      <c r="A43" s="6" t="s">
        <v>23</v>
      </c>
      <c r="B43" s="18">
        <v>1732000</v>
      </c>
      <c r="C43" s="19">
        <v>44561</v>
      </c>
      <c r="D43" s="19">
        <v>44742</v>
      </c>
      <c r="E43" s="20">
        <f t="shared" si="0"/>
        <v>91</v>
      </c>
      <c r="F43" s="21">
        <f t="shared" si="1"/>
        <v>3.4467190701668315E-2</v>
      </c>
      <c r="G43" s="20">
        <f t="shared" si="2"/>
        <v>3.1365143538518168</v>
      </c>
    </row>
    <row r="44" spans="1:7" x14ac:dyDescent="0.2">
      <c r="A44" s="6" t="s">
        <v>23</v>
      </c>
      <c r="B44" s="18">
        <v>1017250</v>
      </c>
      <c r="C44" s="19">
        <v>44635</v>
      </c>
      <c r="D44" s="19">
        <v>44816</v>
      </c>
      <c r="E44" s="20">
        <f t="shared" si="0"/>
        <v>91</v>
      </c>
      <c r="F44" s="21">
        <f t="shared" si="1"/>
        <v>2.0243504469556636E-2</v>
      </c>
      <c r="G44" s="20">
        <f t="shared" si="2"/>
        <v>1.8421589067296538</v>
      </c>
    </row>
    <row r="45" spans="1:7" x14ac:dyDescent="0.2">
      <c r="A45" s="6" t="s">
        <v>23</v>
      </c>
      <c r="B45" s="18">
        <v>670000</v>
      </c>
      <c r="C45" s="19">
        <v>44635</v>
      </c>
      <c r="D45" s="19">
        <v>44816</v>
      </c>
      <c r="E45" s="20">
        <f t="shared" si="0"/>
        <v>91</v>
      </c>
      <c r="F45" s="21">
        <f t="shared" si="1"/>
        <v>1.3333151137481392E-2</v>
      </c>
      <c r="G45" s="20">
        <f t="shared" si="2"/>
        <v>1.2133167535108067</v>
      </c>
    </row>
    <row r="46" spans="1:7" x14ac:dyDescent="0.2">
      <c r="A46" s="6" t="s">
        <v>23</v>
      </c>
      <c r="B46" s="18">
        <v>2846250</v>
      </c>
      <c r="C46" s="19">
        <v>44635</v>
      </c>
      <c r="D46" s="19">
        <v>44816</v>
      </c>
      <c r="E46" s="20">
        <f t="shared" si="0"/>
        <v>91</v>
      </c>
      <c r="F46" s="21">
        <f t="shared" si="1"/>
        <v>5.6641017052323009E-2</v>
      </c>
      <c r="G46" s="20">
        <f t="shared" si="2"/>
        <v>5.154332551761394</v>
      </c>
    </row>
    <row r="47" spans="1:7" x14ac:dyDescent="0.2">
      <c r="A47" s="6" t="s">
        <v>23</v>
      </c>
      <c r="B47" s="18">
        <v>1133000</v>
      </c>
      <c r="C47" s="19">
        <v>44635</v>
      </c>
      <c r="D47" s="19">
        <v>44816</v>
      </c>
      <c r="E47" s="20">
        <f t="shared" si="0"/>
        <v>91</v>
      </c>
      <c r="F47" s="21">
        <f t="shared" si="1"/>
        <v>2.2546955580248385E-2</v>
      </c>
      <c r="G47" s="20">
        <f t="shared" si="2"/>
        <v>2.0517729578026032</v>
      </c>
    </row>
    <row r="48" spans="1:7" x14ac:dyDescent="0.2">
      <c r="A48" s="6" t="s">
        <v>23</v>
      </c>
      <c r="B48" s="18">
        <v>2508000</v>
      </c>
      <c r="C48" s="19">
        <v>44653</v>
      </c>
      <c r="D48" s="19">
        <v>44834</v>
      </c>
      <c r="E48" s="20">
        <f t="shared" si="0"/>
        <v>91</v>
      </c>
      <c r="F48" s="21">
        <f t="shared" si="1"/>
        <v>4.9909765750452736E-2</v>
      </c>
      <c r="G48" s="20">
        <f t="shared" si="2"/>
        <v>4.5417886832911991</v>
      </c>
    </row>
    <row r="49" spans="1:8" x14ac:dyDescent="0.2">
      <c r="A49" s="17" t="s">
        <v>20</v>
      </c>
      <c r="B49" s="18">
        <v>1357000</v>
      </c>
      <c r="C49" s="19">
        <v>44761</v>
      </c>
      <c r="D49" s="19">
        <v>44853</v>
      </c>
      <c r="E49" s="20">
        <f t="shared" si="0"/>
        <v>46.5</v>
      </c>
      <c r="F49" s="21">
        <f t="shared" si="1"/>
        <v>2.7004606109794403E-2</v>
      </c>
      <c r="G49" s="20">
        <f t="shared" si="2"/>
        <v>1.2557141841054398</v>
      </c>
    </row>
    <row r="50" spans="1:8" x14ac:dyDescent="0.2">
      <c r="A50" s="17" t="s">
        <v>24</v>
      </c>
      <c r="B50" s="18">
        <v>674220.9</v>
      </c>
      <c r="C50" s="19">
        <v>44764</v>
      </c>
      <c r="D50" s="19">
        <v>44858</v>
      </c>
      <c r="E50" s="20">
        <f t="shared" si="0"/>
        <v>47.5</v>
      </c>
      <c r="F50" s="21">
        <f t="shared" si="1"/>
        <v>1.3417147999624969E-2</v>
      </c>
      <c r="G50" s="20">
        <f t="shared" si="2"/>
        <v>0.63731452998218596</v>
      </c>
    </row>
    <row r="51" spans="1:8" x14ac:dyDescent="0.2">
      <c r="A51" s="22" t="s">
        <v>21</v>
      </c>
      <c r="B51" s="18">
        <v>763750</v>
      </c>
      <c r="C51" s="19">
        <v>44320</v>
      </c>
      <c r="D51" s="19">
        <v>44501</v>
      </c>
      <c r="E51" s="20">
        <f t="shared" si="0"/>
        <v>91</v>
      </c>
      <c r="F51" s="21">
        <f t="shared" si="1"/>
        <v>1.519879728544987E-2</v>
      </c>
      <c r="G51" s="20">
        <f t="shared" si="2"/>
        <v>1.3830905529759383</v>
      </c>
    </row>
    <row r="52" spans="1:8" x14ac:dyDescent="0.2">
      <c r="A52" s="17" t="s">
        <v>25</v>
      </c>
      <c r="B52" s="18">
        <v>755603.33</v>
      </c>
      <c r="C52" s="19">
        <v>44785</v>
      </c>
      <c r="D52" s="19">
        <v>44879</v>
      </c>
      <c r="E52" s="20">
        <f t="shared" si="0"/>
        <v>47.5</v>
      </c>
      <c r="F52" s="21">
        <f t="shared" si="1"/>
        <v>1.5036676714737653E-2</v>
      </c>
      <c r="G52" s="20">
        <f t="shared" si="2"/>
        <v>0.71424214395003849</v>
      </c>
    </row>
    <row r="53" spans="1:8" x14ac:dyDescent="0.2">
      <c r="A53" s="6" t="s">
        <v>22</v>
      </c>
      <c r="B53" s="18">
        <v>2109375</v>
      </c>
      <c r="C53" s="19">
        <v>44532</v>
      </c>
      <c r="D53" s="19">
        <v>44713</v>
      </c>
      <c r="E53" s="20">
        <f t="shared" si="0"/>
        <v>91</v>
      </c>
      <c r="F53" s="21">
        <f t="shared" si="1"/>
        <v>4.1977038329290763E-2</v>
      </c>
      <c r="G53" s="20">
        <f t="shared" si="2"/>
        <v>3.8199104879654593</v>
      </c>
    </row>
    <row r="54" spans="1:8" x14ac:dyDescent="0.2">
      <c r="A54" s="17" t="s">
        <v>18</v>
      </c>
      <c r="B54" s="18">
        <v>1294493.96</v>
      </c>
      <c r="C54" s="19">
        <v>44811</v>
      </c>
      <c r="D54" s="19">
        <v>44902</v>
      </c>
      <c r="E54" s="20">
        <f t="shared" si="0"/>
        <v>46</v>
      </c>
      <c r="F54" s="21">
        <f t="shared" si="1"/>
        <v>2.5760721813786257E-2</v>
      </c>
      <c r="G54" s="20">
        <f t="shared" si="2"/>
        <v>1.1849932034341679</v>
      </c>
    </row>
    <row r="55" spans="1:8" x14ac:dyDescent="0.2">
      <c r="A55" s="17" t="s">
        <v>25</v>
      </c>
      <c r="B55" s="18">
        <v>302862.5</v>
      </c>
      <c r="C55" s="19">
        <v>44879</v>
      </c>
      <c r="D55" s="19">
        <v>44909</v>
      </c>
      <c r="E55" s="20">
        <f t="shared" si="0"/>
        <v>15.5</v>
      </c>
      <c r="F55" s="21">
        <f t="shared" si="1"/>
        <v>6.0270320692171015E-3</v>
      </c>
      <c r="G55" s="20">
        <f t="shared" si="2"/>
        <v>9.3418997072865079E-2</v>
      </c>
    </row>
    <row r="56" spans="1:8" x14ac:dyDescent="0.2">
      <c r="A56" s="6" t="s">
        <v>23</v>
      </c>
      <c r="B56" s="18">
        <v>1204500</v>
      </c>
      <c r="C56" s="19">
        <v>44369</v>
      </c>
      <c r="D56" s="19">
        <v>44550</v>
      </c>
      <c r="E56" s="20">
        <f t="shared" si="0"/>
        <v>91</v>
      </c>
      <c r="F56" s="21">
        <f t="shared" si="1"/>
        <v>2.3969821709099011E-2</v>
      </c>
      <c r="G56" s="20">
        <f t="shared" si="2"/>
        <v>2.1812537755280101</v>
      </c>
    </row>
    <row r="57" spans="1:8" x14ac:dyDescent="0.2">
      <c r="A57" s="6" t="s">
        <v>23</v>
      </c>
      <c r="B57" s="18">
        <v>2439000</v>
      </c>
      <c r="C57" s="19">
        <v>44369</v>
      </c>
      <c r="D57" s="19">
        <v>44550</v>
      </c>
      <c r="E57" s="20">
        <f t="shared" si="0"/>
        <v>91</v>
      </c>
      <c r="F57" s="21">
        <f t="shared" si="1"/>
        <v>4.8536650185547939E-2</v>
      </c>
      <c r="G57" s="20">
        <f t="shared" si="2"/>
        <v>4.4168351668848622</v>
      </c>
    </row>
    <row r="58" spans="1:8" x14ac:dyDescent="0.2">
      <c r="A58" s="6" t="s">
        <v>23</v>
      </c>
      <c r="B58" s="18">
        <v>1732000</v>
      </c>
      <c r="C58" s="19">
        <v>44561</v>
      </c>
      <c r="D58" s="19">
        <v>44742</v>
      </c>
      <c r="E58" s="20">
        <f t="shared" si="0"/>
        <v>91</v>
      </c>
      <c r="F58" s="21">
        <f t="shared" si="1"/>
        <v>3.4467190701668315E-2</v>
      </c>
      <c r="G58" s="20">
        <f t="shared" si="2"/>
        <v>3.1365143538518168</v>
      </c>
    </row>
    <row r="59" spans="1:8" x14ac:dyDescent="0.2">
      <c r="A59" s="17" t="s">
        <v>18</v>
      </c>
      <c r="B59" s="18">
        <v>8757.9500000000007</v>
      </c>
      <c r="C59" s="19">
        <v>44923</v>
      </c>
      <c r="D59" s="19">
        <v>44924</v>
      </c>
      <c r="E59" s="20">
        <f t="shared" si="0"/>
        <v>1</v>
      </c>
      <c r="F59" s="21">
        <f t="shared" si="1"/>
        <v>1.7428518060373907E-4</v>
      </c>
      <c r="G59" s="20">
        <f>+E59*F59</f>
        <v>1.7428518060373907E-4</v>
      </c>
    </row>
    <row r="60" spans="1:8" ht="13.5" thickBot="1" x14ac:dyDescent="0.25">
      <c r="B60" s="23">
        <f>SUM(B10:B59)</f>
        <v>50250686.659999996</v>
      </c>
      <c r="G60" s="23">
        <f>SUM(G10:G59)</f>
        <v>82.051132190339743</v>
      </c>
      <c r="H60" s="6" t="s">
        <v>3</v>
      </c>
    </row>
    <row r="61" spans="1:8" ht="13.5" thickTop="1" x14ac:dyDescent="0.2"/>
    <row r="65" spans="2:2" x14ac:dyDescent="0.2">
      <c r="B65" s="24"/>
    </row>
  </sheetData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FFAE-9712-44E6-A929-5CA8D1F391FE}">
  <sheetPr>
    <pageSetUpPr fitToPage="1"/>
  </sheetPr>
  <dimension ref="A1:R56"/>
  <sheetViews>
    <sheetView zoomScaleNormal="100" workbookViewId="0"/>
  </sheetViews>
  <sheetFormatPr defaultColWidth="9.140625" defaultRowHeight="12.75" x14ac:dyDescent="0.2"/>
  <cols>
    <col min="1" max="1" width="48" style="6" bestFit="1" customWidth="1"/>
    <col min="2" max="2" width="16.140625" style="6" bestFit="1" customWidth="1"/>
    <col min="3" max="3" width="14.5703125" style="6" customWidth="1"/>
    <col min="4" max="4" width="17.140625" style="6" customWidth="1"/>
    <col min="5" max="5" width="15.5703125" style="6" customWidth="1"/>
    <col min="6" max="6" width="14.42578125" style="6" customWidth="1"/>
    <col min="7" max="9" width="10.7109375" style="6" customWidth="1"/>
    <col min="10" max="16384" width="9.140625" style="6"/>
  </cols>
  <sheetData>
    <row r="1" spans="1:18" s="2" customFormat="1" x14ac:dyDescent="0.2">
      <c r="A1" s="1" t="s">
        <v>26</v>
      </c>
      <c r="D1" s="3"/>
      <c r="E1" s="3"/>
      <c r="F1" s="4"/>
      <c r="G1" s="5"/>
      <c r="Q1" s="3"/>
      <c r="R1" s="3"/>
    </row>
    <row r="2" spans="1:18" s="2" customFormat="1" x14ac:dyDescent="0.2">
      <c r="A2" s="1" t="s">
        <v>0</v>
      </c>
      <c r="D2" s="3"/>
      <c r="E2" s="3"/>
      <c r="F2" s="4"/>
      <c r="G2" s="5"/>
      <c r="Q2" s="3"/>
      <c r="R2" s="3"/>
    </row>
    <row r="3" spans="1:18" s="2" customFormat="1" x14ac:dyDescent="0.2">
      <c r="A3" s="1" t="s">
        <v>1</v>
      </c>
      <c r="D3" s="3"/>
      <c r="E3" s="3"/>
      <c r="F3" s="4"/>
      <c r="G3" s="5"/>
      <c r="Q3" s="3"/>
      <c r="R3" s="3"/>
    </row>
    <row r="4" spans="1:18" x14ac:dyDescent="0.2">
      <c r="A4" s="1"/>
    </row>
    <row r="6" spans="1:18" x14ac:dyDescent="0.2">
      <c r="A6" s="7" t="s">
        <v>2</v>
      </c>
      <c r="B6" s="8">
        <f>G51</f>
        <v>78.903684245778564</v>
      </c>
      <c r="C6" s="6" t="s">
        <v>3</v>
      </c>
    </row>
    <row r="7" spans="1:18" x14ac:dyDescent="0.2">
      <c r="A7" s="9"/>
    </row>
    <row r="8" spans="1:18" ht="25.5" x14ac:dyDescent="0.2">
      <c r="A8" s="10" t="s">
        <v>4</v>
      </c>
      <c r="B8" s="11" t="s">
        <v>5</v>
      </c>
      <c r="C8" s="10" t="s">
        <v>6</v>
      </c>
      <c r="D8" s="10" t="s">
        <v>7</v>
      </c>
      <c r="E8" s="12" t="s">
        <v>8</v>
      </c>
      <c r="F8" s="13" t="s">
        <v>9</v>
      </c>
      <c r="G8" s="14" t="s">
        <v>10</v>
      </c>
    </row>
    <row r="9" spans="1:18" x14ac:dyDescent="0.2">
      <c r="A9" s="15" t="s">
        <v>11</v>
      </c>
      <c r="B9" s="15" t="s">
        <v>12</v>
      </c>
      <c r="C9" s="15" t="s">
        <v>13</v>
      </c>
      <c r="D9" s="16" t="s">
        <v>14</v>
      </c>
      <c r="E9" s="15" t="s">
        <v>15</v>
      </c>
      <c r="F9" s="15" t="s">
        <v>16</v>
      </c>
      <c r="G9" s="15" t="s">
        <v>17</v>
      </c>
      <c r="H9" s="15"/>
      <c r="I9" s="15"/>
    </row>
    <row r="10" spans="1:18" x14ac:dyDescent="0.2">
      <c r="A10" s="17" t="s">
        <v>23</v>
      </c>
      <c r="B10" s="18">
        <v>2508000</v>
      </c>
      <c r="C10" s="19">
        <v>45015</v>
      </c>
      <c r="D10" s="19">
        <v>45201</v>
      </c>
      <c r="E10" s="20">
        <f t="shared" ref="E10:E49" si="0">(+D10-C10+1)/2</f>
        <v>93.5</v>
      </c>
      <c r="F10" s="21">
        <f t="shared" ref="F10" si="1">B10/$B$51</f>
        <v>3.9480586633252823E-2</v>
      </c>
      <c r="G10" s="20">
        <f t="shared" ref="G10" si="2">+E10*F10</f>
        <v>3.6914348502091388</v>
      </c>
    </row>
    <row r="11" spans="1:18" x14ac:dyDescent="0.2">
      <c r="A11" s="17" t="s">
        <v>27</v>
      </c>
      <c r="B11" s="18">
        <v>1245705.6299999999</v>
      </c>
      <c r="C11" s="19">
        <v>45121</v>
      </c>
      <c r="D11" s="19">
        <v>45215</v>
      </c>
      <c r="E11" s="20">
        <f t="shared" si="0"/>
        <v>47.5</v>
      </c>
      <c r="F11" s="21">
        <f t="shared" ref="F11:F49" si="3">B11/$B$51</f>
        <v>1.9609724499499912E-2</v>
      </c>
      <c r="G11" s="20">
        <f t="shared" ref="G11:G49" si="4">+E11*F11</f>
        <v>0.93146191372624587</v>
      </c>
    </row>
    <row r="12" spans="1:18" x14ac:dyDescent="0.2">
      <c r="A12" s="17" t="s">
        <v>27</v>
      </c>
      <c r="B12" s="18">
        <v>1225817.58</v>
      </c>
      <c r="C12" s="19">
        <v>45131</v>
      </c>
      <c r="D12" s="19">
        <v>45223</v>
      </c>
      <c r="E12" s="20">
        <f t="shared" si="0"/>
        <v>46.5</v>
      </c>
      <c r="F12" s="21">
        <f t="shared" si="3"/>
        <v>1.9296649586823894E-2</v>
      </c>
      <c r="G12" s="20">
        <f t="shared" si="4"/>
        <v>0.89729420578731112</v>
      </c>
    </row>
    <row r="13" spans="1:18" x14ac:dyDescent="0.2">
      <c r="A13" s="17" t="s">
        <v>20</v>
      </c>
      <c r="B13" s="18">
        <v>795938.75</v>
      </c>
      <c r="C13" s="19">
        <v>45195</v>
      </c>
      <c r="D13" s="19">
        <v>45225</v>
      </c>
      <c r="E13" s="20">
        <f t="shared" si="0"/>
        <v>15.5</v>
      </c>
      <c r="F13" s="21">
        <f t="shared" si="3"/>
        <v>1.2529556927487225E-2</v>
      </c>
      <c r="G13" s="20">
        <f t="shared" si="4"/>
        <v>0.19420813237605197</v>
      </c>
    </row>
    <row r="14" spans="1:18" x14ac:dyDescent="0.2">
      <c r="A14" s="17" t="s">
        <v>18</v>
      </c>
      <c r="B14" s="18">
        <v>707342.22</v>
      </c>
      <c r="C14" s="19">
        <v>45229</v>
      </c>
      <c r="D14" s="19">
        <v>45230</v>
      </c>
      <c r="E14" s="20">
        <f t="shared" si="0"/>
        <v>1</v>
      </c>
      <c r="F14" s="21">
        <f t="shared" si="3"/>
        <v>1.1134882693806769E-2</v>
      </c>
      <c r="G14" s="20">
        <f t="shared" si="4"/>
        <v>1.1134882693806769E-2</v>
      </c>
    </row>
    <row r="15" spans="1:18" x14ac:dyDescent="0.2">
      <c r="A15" s="17" t="s">
        <v>27</v>
      </c>
      <c r="B15" s="18">
        <v>372429.17000000179</v>
      </c>
      <c r="C15" s="19">
        <v>45215</v>
      </c>
      <c r="D15" s="19">
        <v>45243</v>
      </c>
      <c r="E15" s="20">
        <f t="shared" si="0"/>
        <v>14.5</v>
      </c>
      <c r="F15" s="21">
        <f t="shared" si="3"/>
        <v>5.8627281144080995E-3</v>
      </c>
      <c r="G15" s="20">
        <f t="shared" si="4"/>
        <v>8.5009557658917448E-2</v>
      </c>
    </row>
    <row r="16" spans="1:18" x14ac:dyDescent="0.2">
      <c r="A16" s="17" t="s">
        <v>27</v>
      </c>
      <c r="B16" s="18">
        <v>265902.09000000358</v>
      </c>
      <c r="C16" s="19">
        <v>45223</v>
      </c>
      <c r="D16" s="19">
        <v>45243</v>
      </c>
      <c r="E16" s="20">
        <f t="shared" si="0"/>
        <v>10.5</v>
      </c>
      <c r="F16" s="21">
        <f t="shared" si="3"/>
        <v>4.1857936603700678E-3</v>
      </c>
      <c r="G16" s="20">
        <f t="shared" si="4"/>
        <v>4.3950833433885714E-2</v>
      </c>
    </row>
    <row r="17" spans="1:7" x14ac:dyDescent="0.2">
      <c r="A17" s="17" t="s">
        <v>18</v>
      </c>
      <c r="B17" s="18">
        <v>287720.68999999762</v>
      </c>
      <c r="C17" s="19">
        <v>45230</v>
      </c>
      <c r="D17" s="19">
        <v>45243</v>
      </c>
      <c r="E17" s="20">
        <f t="shared" si="0"/>
        <v>7</v>
      </c>
      <c r="F17" s="21">
        <f t="shared" si="3"/>
        <v>4.529259022218575E-3</v>
      </c>
      <c r="G17" s="20">
        <f t="shared" si="4"/>
        <v>3.1704813155530025E-2</v>
      </c>
    </row>
    <row r="18" spans="1:7" x14ac:dyDescent="0.2">
      <c r="A18" s="17" t="s">
        <v>20</v>
      </c>
      <c r="B18" s="18">
        <v>770301.63</v>
      </c>
      <c r="C18" s="19">
        <v>45225</v>
      </c>
      <c r="D18" s="19">
        <v>45254</v>
      </c>
      <c r="E18" s="20">
        <f t="shared" si="0"/>
        <v>15</v>
      </c>
      <c r="F18" s="21">
        <f t="shared" si="3"/>
        <v>1.2125980955722034E-2</v>
      </c>
      <c r="G18" s="20">
        <f t="shared" si="4"/>
        <v>0.18188971433583051</v>
      </c>
    </row>
    <row r="19" spans="1:7" x14ac:dyDescent="0.2">
      <c r="A19" s="17" t="s">
        <v>21</v>
      </c>
      <c r="B19" s="18">
        <v>1366263.89</v>
      </c>
      <c r="C19" s="19">
        <v>45097</v>
      </c>
      <c r="D19" s="19">
        <v>45261</v>
      </c>
      <c r="E19" s="20">
        <f t="shared" si="0"/>
        <v>82.5</v>
      </c>
      <c r="F19" s="21">
        <f t="shared" si="3"/>
        <v>2.1507535834541468E-2</v>
      </c>
      <c r="G19" s="20">
        <f t="shared" si="4"/>
        <v>1.7743717063496711</v>
      </c>
    </row>
    <row r="20" spans="1:7" x14ac:dyDescent="0.2">
      <c r="A20" s="17" t="s">
        <v>23</v>
      </c>
      <c r="B20" s="18">
        <v>2109375</v>
      </c>
      <c r="C20" s="19">
        <v>45078</v>
      </c>
      <c r="D20" s="19">
        <v>45261</v>
      </c>
      <c r="E20" s="20">
        <f t="shared" si="0"/>
        <v>92</v>
      </c>
      <c r="F20" s="21">
        <f t="shared" si="3"/>
        <v>3.320548741208839E-2</v>
      </c>
      <c r="G20" s="20">
        <f t="shared" si="4"/>
        <v>3.0549048419121321</v>
      </c>
    </row>
    <row r="21" spans="1:7" x14ac:dyDescent="0.2">
      <c r="A21" s="17" t="s">
        <v>28</v>
      </c>
      <c r="B21" s="18">
        <v>330625</v>
      </c>
      <c r="C21" s="19">
        <v>45181</v>
      </c>
      <c r="D21" s="19">
        <v>45272</v>
      </c>
      <c r="E21" s="20">
        <f t="shared" si="0"/>
        <v>46</v>
      </c>
      <c r="F21" s="21">
        <f t="shared" si="3"/>
        <v>5.2046526936280757E-3</v>
      </c>
      <c r="G21" s="20">
        <f t="shared" si="4"/>
        <v>0.23941402390689148</v>
      </c>
    </row>
    <row r="22" spans="1:7" x14ac:dyDescent="0.2">
      <c r="A22" s="17" t="s">
        <v>23</v>
      </c>
      <c r="B22" s="18">
        <v>1204500</v>
      </c>
      <c r="C22" s="19">
        <v>45097</v>
      </c>
      <c r="D22" s="19">
        <v>45278</v>
      </c>
      <c r="E22" s="20">
        <f t="shared" si="0"/>
        <v>91</v>
      </c>
      <c r="F22" s="21">
        <f t="shared" si="3"/>
        <v>1.8961071212022739E-2</v>
      </c>
      <c r="G22" s="20">
        <f t="shared" si="4"/>
        <v>1.7254574802940692</v>
      </c>
    </row>
    <row r="23" spans="1:7" x14ac:dyDescent="0.2">
      <c r="A23" s="17" t="s">
        <v>23</v>
      </c>
      <c r="B23" s="18">
        <v>2439000</v>
      </c>
      <c r="C23" s="19">
        <v>45097</v>
      </c>
      <c r="D23" s="19">
        <v>45278</v>
      </c>
      <c r="E23" s="20">
        <f t="shared" si="0"/>
        <v>91</v>
      </c>
      <c r="F23" s="21">
        <f t="shared" si="3"/>
        <v>3.8394398245017398E-2</v>
      </c>
      <c r="G23" s="20">
        <f t="shared" si="4"/>
        <v>3.4938902402965835</v>
      </c>
    </row>
    <row r="24" spans="1:7" x14ac:dyDescent="0.2">
      <c r="A24" s="17" t="s">
        <v>20</v>
      </c>
      <c r="B24" s="18">
        <v>745837.16</v>
      </c>
      <c r="C24" s="19">
        <v>45254</v>
      </c>
      <c r="D24" s="19">
        <v>45282</v>
      </c>
      <c r="E24" s="20">
        <f t="shared" si="0"/>
        <v>14.5</v>
      </c>
      <c r="F24" s="21">
        <f t="shared" si="3"/>
        <v>1.1740864676905601E-2</v>
      </c>
      <c r="G24" s="20">
        <f t="shared" si="4"/>
        <v>0.17024253781513121</v>
      </c>
    </row>
    <row r="25" spans="1:7" x14ac:dyDescent="0.2">
      <c r="A25" s="17" t="s">
        <v>23</v>
      </c>
      <c r="B25" s="18">
        <v>1732000</v>
      </c>
      <c r="C25" s="19">
        <v>45107</v>
      </c>
      <c r="D25" s="19">
        <v>45293</v>
      </c>
      <c r="E25" s="20">
        <f t="shared" si="0"/>
        <v>93.5</v>
      </c>
      <c r="F25" s="21">
        <f t="shared" si="3"/>
        <v>2.7264902730779063E-2</v>
      </c>
      <c r="G25" s="20">
        <f t="shared" si="4"/>
        <v>2.5492684053278425</v>
      </c>
    </row>
    <row r="26" spans="1:7" x14ac:dyDescent="0.2">
      <c r="A26" s="17" t="s">
        <v>20</v>
      </c>
      <c r="B26" s="18">
        <v>747470.5</v>
      </c>
      <c r="C26" s="19">
        <v>45282</v>
      </c>
      <c r="D26" s="19">
        <v>45310</v>
      </c>
      <c r="E26" s="20">
        <f t="shared" si="0"/>
        <v>14.5</v>
      </c>
      <c r="F26" s="21">
        <f t="shared" si="3"/>
        <v>1.1766576487659811E-2</v>
      </c>
      <c r="G26" s="20">
        <f t="shared" si="4"/>
        <v>0.17061535907106726</v>
      </c>
    </row>
    <row r="27" spans="1:7" x14ac:dyDescent="0.2">
      <c r="A27" s="17" t="s">
        <v>28</v>
      </c>
      <c r="B27" s="18">
        <v>330625</v>
      </c>
      <c r="C27" s="19">
        <v>45272</v>
      </c>
      <c r="D27" s="19">
        <v>45363</v>
      </c>
      <c r="E27" s="20">
        <f t="shared" si="0"/>
        <v>46</v>
      </c>
      <c r="F27" s="21">
        <f t="shared" si="3"/>
        <v>5.2046526936280757E-3</v>
      </c>
      <c r="G27" s="20">
        <f t="shared" si="4"/>
        <v>0.23941402390689148</v>
      </c>
    </row>
    <row r="28" spans="1:7" x14ac:dyDescent="0.2">
      <c r="A28" s="17" t="s">
        <v>23</v>
      </c>
      <c r="B28" s="18">
        <v>1017250</v>
      </c>
      <c r="C28" s="19">
        <v>45181</v>
      </c>
      <c r="D28" s="19">
        <v>45363</v>
      </c>
      <c r="E28" s="20">
        <f t="shared" si="0"/>
        <v>91.5</v>
      </c>
      <c r="F28" s="21">
        <f t="shared" si="3"/>
        <v>1.601340779612298E-2</v>
      </c>
      <c r="G28" s="20">
        <f t="shared" si="4"/>
        <v>1.4652268133452526</v>
      </c>
    </row>
    <row r="29" spans="1:7" x14ac:dyDescent="0.2">
      <c r="A29" s="22" t="s">
        <v>23</v>
      </c>
      <c r="B29" s="18">
        <v>670000</v>
      </c>
      <c r="C29" s="19">
        <v>45181</v>
      </c>
      <c r="D29" s="19">
        <v>45363</v>
      </c>
      <c r="E29" s="20">
        <f t="shared" si="0"/>
        <v>91.5</v>
      </c>
      <c r="F29" s="21">
        <f t="shared" si="3"/>
        <v>1.0547046668372964E-2</v>
      </c>
      <c r="G29" s="20">
        <f t="shared" si="4"/>
        <v>0.96505477015612617</v>
      </c>
    </row>
    <row r="30" spans="1:7" x14ac:dyDescent="0.2">
      <c r="A30" s="6" t="s">
        <v>23</v>
      </c>
      <c r="B30" s="18">
        <v>2846250</v>
      </c>
      <c r="C30" s="19">
        <v>45181</v>
      </c>
      <c r="D30" s="19">
        <v>45363</v>
      </c>
      <c r="E30" s="20">
        <f t="shared" si="0"/>
        <v>91.5</v>
      </c>
      <c r="F30" s="21">
        <f t="shared" si="3"/>
        <v>4.4805271014711261E-2</v>
      </c>
      <c r="G30" s="20">
        <f t="shared" si="4"/>
        <v>4.0996822978460807</v>
      </c>
    </row>
    <row r="31" spans="1:7" x14ac:dyDescent="0.2">
      <c r="A31" s="6" t="s">
        <v>23</v>
      </c>
      <c r="B31" s="18">
        <v>1133000</v>
      </c>
      <c r="C31" s="19">
        <v>45181</v>
      </c>
      <c r="D31" s="19">
        <v>45363</v>
      </c>
      <c r="E31" s="20">
        <f t="shared" si="0"/>
        <v>91.5</v>
      </c>
      <c r="F31" s="21">
        <f t="shared" si="3"/>
        <v>1.7835528172039653E-2</v>
      </c>
      <c r="G31" s="20">
        <f t="shared" si="4"/>
        <v>1.6319508277416284</v>
      </c>
    </row>
    <row r="32" spans="1:7" x14ac:dyDescent="0.2">
      <c r="A32" s="6" t="s">
        <v>23</v>
      </c>
      <c r="B32" s="18">
        <v>2508000</v>
      </c>
      <c r="C32" s="19">
        <v>45201</v>
      </c>
      <c r="D32" s="19">
        <v>45383</v>
      </c>
      <c r="E32" s="20">
        <f t="shared" si="0"/>
        <v>91.5</v>
      </c>
      <c r="F32" s="21">
        <f t="shared" si="3"/>
        <v>3.9480586633252823E-2</v>
      </c>
      <c r="G32" s="20">
        <f t="shared" si="4"/>
        <v>3.6124736769426331</v>
      </c>
    </row>
    <row r="33" spans="1:7" x14ac:dyDescent="0.2">
      <c r="A33" s="6" t="s">
        <v>20</v>
      </c>
      <c r="B33" s="18">
        <v>2384838.75</v>
      </c>
      <c r="C33" s="19">
        <v>45310</v>
      </c>
      <c r="D33" s="19">
        <v>45400</v>
      </c>
      <c r="E33" s="20">
        <f t="shared" si="0"/>
        <v>45.5</v>
      </c>
      <c r="F33" s="21">
        <f t="shared" si="3"/>
        <v>3.7541799392230214E-2</v>
      </c>
      <c r="G33" s="20">
        <f t="shared" si="4"/>
        <v>1.7081518723464748</v>
      </c>
    </row>
    <row r="34" spans="1:7" x14ac:dyDescent="0.2">
      <c r="A34" s="6" t="s">
        <v>22</v>
      </c>
      <c r="B34" s="18">
        <v>13489583.33</v>
      </c>
      <c r="C34" s="19">
        <v>45240</v>
      </c>
      <c r="D34" s="19">
        <v>45427</v>
      </c>
      <c r="E34" s="20">
        <f t="shared" si="0"/>
        <v>94</v>
      </c>
      <c r="F34" s="21">
        <f t="shared" si="3"/>
        <v>0.21235114166927754</v>
      </c>
      <c r="G34" s="20">
        <f t="shared" si="4"/>
        <v>19.961007316912088</v>
      </c>
    </row>
    <row r="35" spans="1:7" x14ac:dyDescent="0.2">
      <c r="A35" s="6" t="s">
        <v>20</v>
      </c>
      <c r="B35" s="18">
        <v>849185.34</v>
      </c>
      <c r="C35" s="19">
        <v>45400</v>
      </c>
      <c r="D35" s="19">
        <v>45432</v>
      </c>
      <c r="E35" s="20">
        <f t="shared" si="0"/>
        <v>16.5</v>
      </c>
      <c r="F35" s="21">
        <f t="shared" si="3"/>
        <v>1.3367757329967405E-2</v>
      </c>
      <c r="G35" s="20">
        <f t="shared" si="4"/>
        <v>0.22056799594446219</v>
      </c>
    </row>
    <row r="36" spans="1:7" x14ac:dyDescent="0.2">
      <c r="A36" s="6" t="s">
        <v>21</v>
      </c>
      <c r="B36" s="18">
        <v>1527500</v>
      </c>
      <c r="C36" s="19">
        <v>45261</v>
      </c>
      <c r="D36" s="19">
        <v>45446</v>
      </c>
      <c r="E36" s="20">
        <f t="shared" si="0"/>
        <v>93</v>
      </c>
      <c r="F36" s="21">
        <f t="shared" si="3"/>
        <v>2.404569221782045E-2</v>
      </c>
      <c r="G36" s="20">
        <f t="shared" si="4"/>
        <v>2.2362493762573017</v>
      </c>
    </row>
    <row r="37" spans="1:7" x14ac:dyDescent="0.2">
      <c r="A37" s="6" t="s">
        <v>23</v>
      </c>
      <c r="B37" s="18">
        <v>2109375</v>
      </c>
      <c r="C37" s="19">
        <v>45261</v>
      </c>
      <c r="D37" s="19">
        <v>45446</v>
      </c>
      <c r="E37" s="20">
        <f t="shared" si="0"/>
        <v>93</v>
      </c>
      <c r="F37" s="21">
        <f t="shared" si="3"/>
        <v>3.320548741208839E-2</v>
      </c>
      <c r="G37" s="20">
        <f t="shared" si="4"/>
        <v>3.0881103293242202</v>
      </c>
    </row>
    <row r="38" spans="1:7" x14ac:dyDescent="0.2">
      <c r="A38" s="6" t="s">
        <v>28</v>
      </c>
      <c r="B38" s="18">
        <v>330625</v>
      </c>
      <c r="C38" s="19">
        <v>45363</v>
      </c>
      <c r="D38" s="19">
        <v>45455</v>
      </c>
      <c r="E38" s="20">
        <f t="shared" si="0"/>
        <v>46.5</v>
      </c>
      <c r="F38" s="21">
        <f t="shared" si="3"/>
        <v>5.2046526936280757E-3</v>
      </c>
      <c r="G38" s="20">
        <f t="shared" si="4"/>
        <v>0.24201635025370552</v>
      </c>
    </row>
    <row r="39" spans="1:7" x14ac:dyDescent="0.2">
      <c r="A39" s="22" t="s">
        <v>23</v>
      </c>
      <c r="B39" s="18">
        <v>1204500</v>
      </c>
      <c r="C39" s="19">
        <v>45278</v>
      </c>
      <c r="D39" s="19">
        <v>45461</v>
      </c>
      <c r="E39" s="20">
        <f t="shared" si="0"/>
        <v>92</v>
      </c>
      <c r="F39" s="21">
        <f t="shared" si="3"/>
        <v>1.8961071212022739E-2</v>
      </c>
      <c r="G39" s="20">
        <f t="shared" si="4"/>
        <v>1.7444185515060919</v>
      </c>
    </row>
    <row r="40" spans="1:7" x14ac:dyDescent="0.2">
      <c r="A40" s="6" t="s">
        <v>23</v>
      </c>
      <c r="B40" s="18">
        <v>2439000</v>
      </c>
      <c r="C40" s="19">
        <v>45278</v>
      </c>
      <c r="D40" s="19">
        <v>45461</v>
      </c>
      <c r="E40" s="20">
        <f t="shared" si="0"/>
        <v>92</v>
      </c>
      <c r="F40" s="21">
        <f t="shared" si="3"/>
        <v>3.8394398245017398E-2</v>
      </c>
      <c r="G40" s="20">
        <f t="shared" si="4"/>
        <v>3.5322846385416007</v>
      </c>
    </row>
    <row r="41" spans="1:7" x14ac:dyDescent="0.2">
      <c r="A41" s="6" t="s">
        <v>20</v>
      </c>
      <c r="B41" s="18">
        <v>822802</v>
      </c>
      <c r="C41" s="19">
        <v>45432</v>
      </c>
      <c r="D41" s="19">
        <v>45463</v>
      </c>
      <c r="E41" s="20">
        <f t="shared" si="0"/>
        <v>16</v>
      </c>
      <c r="F41" s="21">
        <f t="shared" si="3"/>
        <v>1.2952434466911359E-2</v>
      </c>
      <c r="G41" s="20">
        <f t="shared" si="4"/>
        <v>0.20723895147058174</v>
      </c>
    </row>
    <row r="42" spans="1:7" x14ac:dyDescent="0.2">
      <c r="A42" s="6" t="s">
        <v>23</v>
      </c>
      <c r="B42" s="18">
        <v>1732000</v>
      </c>
      <c r="C42" s="19">
        <v>45293</v>
      </c>
      <c r="D42" s="19">
        <v>45474</v>
      </c>
      <c r="E42" s="20">
        <f t="shared" si="0"/>
        <v>91</v>
      </c>
      <c r="F42" s="21">
        <f t="shared" si="3"/>
        <v>2.7264902730779063E-2</v>
      </c>
      <c r="G42" s="20">
        <f t="shared" si="4"/>
        <v>2.4811061485008947</v>
      </c>
    </row>
    <row r="43" spans="1:7" x14ac:dyDescent="0.2">
      <c r="A43" s="6" t="s">
        <v>20</v>
      </c>
      <c r="B43" s="18">
        <v>851822.66</v>
      </c>
      <c r="C43" s="19">
        <v>45463</v>
      </c>
      <c r="D43" s="19">
        <v>45495</v>
      </c>
      <c r="E43" s="20">
        <f t="shared" si="0"/>
        <v>16.5</v>
      </c>
      <c r="F43" s="21">
        <f t="shared" si="3"/>
        <v>1.3409273654026263E-2</v>
      </c>
      <c r="G43" s="20">
        <f t="shared" si="4"/>
        <v>0.22125301529143335</v>
      </c>
    </row>
    <row r="44" spans="1:7" x14ac:dyDescent="0.2">
      <c r="A44" s="6" t="s">
        <v>28</v>
      </c>
      <c r="B44" s="18">
        <v>249805.55999999866</v>
      </c>
      <c r="C44" s="19">
        <v>45455</v>
      </c>
      <c r="D44" s="19">
        <v>45524</v>
      </c>
      <c r="E44" s="20">
        <f t="shared" si="0"/>
        <v>35</v>
      </c>
      <c r="F44" s="21">
        <f t="shared" si="3"/>
        <v>3.932404327371684E-3</v>
      </c>
      <c r="G44" s="20">
        <f t="shared" si="4"/>
        <v>0.13763415145800895</v>
      </c>
    </row>
    <row r="45" spans="1:7" x14ac:dyDescent="0.2">
      <c r="A45" s="6" t="s">
        <v>23</v>
      </c>
      <c r="B45" s="18">
        <v>1017250</v>
      </c>
      <c r="C45" s="19">
        <v>45363</v>
      </c>
      <c r="D45" s="19">
        <v>45547</v>
      </c>
      <c r="E45" s="20">
        <f t="shared" si="0"/>
        <v>92.5</v>
      </c>
      <c r="F45" s="21">
        <f t="shared" si="3"/>
        <v>1.601340779612298E-2</v>
      </c>
      <c r="G45" s="20">
        <f t="shared" si="4"/>
        <v>1.4812402211413758</v>
      </c>
    </row>
    <row r="46" spans="1:7" x14ac:dyDescent="0.2">
      <c r="A46" s="6" t="s">
        <v>23</v>
      </c>
      <c r="B46" s="18">
        <v>670000</v>
      </c>
      <c r="C46" s="19">
        <v>45363</v>
      </c>
      <c r="D46" s="19">
        <v>45547</v>
      </c>
      <c r="E46" s="20">
        <f t="shared" si="0"/>
        <v>92.5</v>
      </c>
      <c r="F46" s="21">
        <f t="shared" si="3"/>
        <v>1.0547046668372964E-2</v>
      </c>
      <c r="G46" s="20">
        <f t="shared" si="4"/>
        <v>0.9756018168244992</v>
      </c>
    </row>
    <row r="47" spans="1:7" x14ac:dyDescent="0.2">
      <c r="A47" s="6" t="s">
        <v>23</v>
      </c>
      <c r="B47" s="18">
        <v>2846250</v>
      </c>
      <c r="C47" s="19">
        <v>45363</v>
      </c>
      <c r="D47" s="19">
        <v>45547</v>
      </c>
      <c r="E47" s="20">
        <f t="shared" si="0"/>
        <v>92.5</v>
      </c>
      <c r="F47" s="21">
        <f t="shared" si="3"/>
        <v>4.4805271014711261E-2</v>
      </c>
      <c r="G47" s="20">
        <f t="shared" si="4"/>
        <v>4.1444875688607912</v>
      </c>
    </row>
    <row r="48" spans="1:7" x14ac:dyDescent="0.2">
      <c r="A48" s="6" t="s">
        <v>23</v>
      </c>
      <c r="B48" s="18">
        <v>1133000</v>
      </c>
      <c r="C48" s="19">
        <v>45363</v>
      </c>
      <c r="D48" s="19">
        <v>45547</v>
      </c>
      <c r="E48" s="20">
        <f t="shared" si="0"/>
        <v>92.5</v>
      </c>
      <c r="F48" s="21">
        <f t="shared" si="3"/>
        <v>1.7835528172039653E-2</v>
      </c>
      <c r="G48" s="20">
        <f t="shared" si="4"/>
        <v>1.6497863559136678</v>
      </c>
    </row>
    <row r="49" spans="1:8" x14ac:dyDescent="0.2">
      <c r="A49" s="17" t="s">
        <v>23</v>
      </c>
      <c r="B49" s="18">
        <v>2508000</v>
      </c>
      <c r="C49" s="19">
        <v>45383</v>
      </c>
      <c r="D49" s="19">
        <v>45565</v>
      </c>
      <c r="E49" s="20">
        <f t="shared" si="0"/>
        <v>91.5</v>
      </c>
      <c r="F49" s="21">
        <f t="shared" si="3"/>
        <v>3.9480586633252823E-2</v>
      </c>
      <c r="G49" s="20">
        <f t="shared" si="4"/>
        <v>3.6124736769426331</v>
      </c>
    </row>
    <row r="50" spans="1:8" x14ac:dyDescent="0.2">
      <c r="A50" s="17"/>
      <c r="B50" s="18"/>
      <c r="C50" s="19"/>
      <c r="D50" s="19"/>
      <c r="E50" s="20"/>
      <c r="F50" s="21"/>
      <c r="G50" s="20"/>
    </row>
    <row r="51" spans="1:8" ht="13.5" thickBot="1" x14ac:dyDescent="0.25">
      <c r="B51" s="23">
        <f>SUM(B10:B50)</f>
        <v>63524891.950000003</v>
      </c>
      <c r="G51" s="23">
        <f>SUM(G10:G50)</f>
        <v>78.903684245778564</v>
      </c>
      <c r="H51" s="6" t="s">
        <v>3</v>
      </c>
    </row>
    <row r="52" spans="1:8" ht="13.5" thickTop="1" x14ac:dyDescent="0.2"/>
    <row r="56" spans="1:8" x14ac:dyDescent="0.2">
      <c r="B56" s="24"/>
    </row>
  </sheetData>
  <pageMargins left="0.7" right="0.7" top="0.75" bottom="0.75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21C9-1FE4-4DE3-88B8-86F4A9D893B2}">
  <sheetPr>
    <pageSetUpPr fitToPage="1"/>
  </sheetPr>
  <dimension ref="A1:R49"/>
  <sheetViews>
    <sheetView zoomScaleNormal="100" workbookViewId="0"/>
  </sheetViews>
  <sheetFormatPr defaultColWidth="9.140625" defaultRowHeight="12.75" x14ac:dyDescent="0.2"/>
  <cols>
    <col min="1" max="1" width="48" style="6" bestFit="1" customWidth="1"/>
    <col min="2" max="2" width="16.140625" style="6" bestFit="1" customWidth="1"/>
    <col min="3" max="3" width="14.5703125" style="6" customWidth="1"/>
    <col min="4" max="4" width="17.140625" style="6" customWidth="1"/>
    <col min="5" max="5" width="15.5703125" style="6" customWidth="1"/>
    <col min="6" max="6" width="14.42578125" style="6" customWidth="1"/>
    <col min="7" max="9" width="10.7109375" style="6" customWidth="1"/>
    <col min="10" max="16384" width="9.140625" style="6"/>
  </cols>
  <sheetData>
    <row r="1" spans="1:18" s="2" customFormat="1" x14ac:dyDescent="0.2">
      <c r="A1" s="1" t="s">
        <v>26</v>
      </c>
      <c r="D1" s="3"/>
      <c r="E1" s="3"/>
      <c r="F1" s="4"/>
      <c r="G1" s="5"/>
      <c r="Q1" s="3"/>
      <c r="R1" s="3"/>
    </row>
    <row r="2" spans="1:18" s="2" customFormat="1" x14ac:dyDescent="0.2">
      <c r="A2" s="1" t="s">
        <v>0</v>
      </c>
      <c r="D2" s="3"/>
      <c r="E2" s="3"/>
      <c r="F2" s="4"/>
      <c r="G2" s="5"/>
      <c r="Q2" s="3"/>
      <c r="R2" s="3"/>
    </row>
    <row r="3" spans="1:18" s="2" customFormat="1" x14ac:dyDescent="0.2">
      <c r="A3" s="1" t="s">
        <v>1</v>
      </c>
      <c r="D3" s="3"/>
      <c r="E3" s="3"/>
      <c r="F3" s="4"/>
      <c r="G3" s="5"/>
      <c r="Q3" s="3"/>
      <c r="R3" s="3"/>
    </row>
    <row r="4" spans="1:18" x14ac:dyDescent="0.2">
      <c r="A4" s="1"/>
    </row>
    <row r="6" spans="1:18" x14ac:dyDescent="0.2">
      <c r="A6" s="7" t="s">
        <v>2</v>
      </c>
      <c r="B6" s="8">
        <f>G44</f>
        <v>83.486293215072635</v>
      </c>
      <c r="C6" s="6" t="s">
        <v>3</v>
      </c>
    </row>
    <row r="7" spans="1:18" x14ac:dyDescent="0.2">
      <c r="A7" s="9"/>
    </row>
    <row r="8" spans="1:18" ht="25.5" x14ac:dyDescent="0.2">
      <c r="A8" s="10" t="s">
        <v>4</v>
      </c>
      <c r="B8" s="11" t="s">
        <v>5</v>
      </c>
      <c r="C8" s="10" t="s">
        <v>6</v>
      </c>
      <c r="D8" s="10" t="s">
        <v>7</v>
      </c>
      <c r="E8" s="12" t="s">
        <v>8</v>
      </c>
      <c r="F8" s="13" t="s">
        <v>9</v>
      </c>
      <c r="G8" s="14" t="s">
        <v>10</v>
      </c>
    </row>
    <row r="9" spans="1:18" x14ac:dyDescent="0.2">
      <c r="A9" s="15" t="s">
        <v>11</v>
      </c>
      <c r="B9" s="15" t="s">
        <v>12</v>
      </c>
      <c r="C9" s="15" t="s">
        <v>13</v>
      </c>
      <c r="D9" s="16" t="s">
        <v>14</v>
      </c>
      <c r="E9" s="15" t="s">
        <v>15</v>
      </c>
      <c r="F9" s="15" t="s">
        <v>16</v>
      </c>
      <c r="G9" s="15" t="s">
        <v>17</v>
      </c>
      <c r="H9" s="15"/>
      <c r="I9" s="15"/>
    </row>
    <row r="10" spans="1:18" x14ac:dyDescent="0.2">
      <c r="A10" s="17" t="s">
        <v>23</v>
      </c>
      <c r="B10" s="18">
        <v>2508000</v>
      </c>
      <c r="C10" s="19">
        <v>45201</v>
      </c>
      <c r="D10" s="19">
        <v>45383</v>
      </c>
      <c r="E10" s="20">
        <f t="shared" ref="E10:E42" si="0">(+D10-C10+1)/2</f>
        <v>91.5</v>
      </c>
      <c r="F10" s="21">
        <f t="shared" ref="F10:F42" si="1">B10/$B$44</f>
        <v>3.4285617939143899E-2</v>
      </c>
      <c r="G10" s="20">
        <f t="shared" ref="G10:G42" si="2">+E10*F10</f>
        <v>3.1371340414316666</v>
      </c>
    </row>
    <row r="11" spans="1:18" x14ac:dyDescent="0.2">
      <c r="A11" s="17" t="s">
        <v>29</v>
      </c>
      <c r="B11" s="18">
        <v>2384838.75</v>
      </c>
      <c r="C11" s="19">
        <v>45310</v>
      </c>
      <c r="D11" s="19">
        <v>45400</v>
      </c>
      <c r="E11" s="20">
        <f t="shared" si="0"/>
        <v>45.5</v>
      </c>
      <c r="F11" s="21">
        <f t="shared" si="1"/>
        <v>3.2601941877577957E-2</v>
      </c>
      <c r="G11" s="20">
        <f t="shared" si="2"/>
        <v>1.4833883554297971</v>
      </c>
    </row>
    <row r="12" spans="1:18" x14ac:dyDescent="0.2">
      <c r="A12" s="17" t="s">
        <v>22</v>
      </c>
      <c r="B12" s="18">
        <v>13489583.33</v>
      </c>
      <c r="C12" s="19">
        <v>45240</v>
      </c>
      <c r="D12" s="19">
        <v>45427</v>
      </c>
      <c r="E12" s="20">
        <f t="shared" si="0"/>
        <v>94</v>
      </c>
      <c r="F12" s="21">
        <f t="shared" si="1"/>
        <v>0.18440937009993003</v>
      </c>
      <c r="G12" s="20">
        <f t="shared" si="2"/>
        <v>17.334480789393421</v>
      </c>
    </row>
    <row r="13" spans="1:18" x14ac:dyDescent="0.2">
      <c r="A13" s="17" t="s">
        <v>29</v>
      </c>
      <c r="B13" s="18">
        <v>849185.34</v>
      </c>
      <c r="C13" s="19">
        <v>45400</v>
      </c>
      <c r="D13" s="19">
        <v>45432</v>
      </c>
      <c r="E13" s="20">
        <f t="shared" si="0"/>
        <v>16.5</v>
      </c>
      <c r="F13" s="21">
        <f t="shared" si="1"/>
        <v>1.1608789524227277E-2</v>
      </c>
      <c r="G13" s="20">
        <f t="shared" si="2"/>
        <v>0.19154502714975008</v>
      </c>
    </row>
    <row r="14" spans="1:18" x14ac:dyDescent="0.2">
      <c r="A14" s="17" t="s">
        <v>23</v>
      </c>
      <c r="B14" s="18">
        <v>2109375</v>
      </c>
      <c r="C14" s="19">
        <v>45261</v>
      </c>
      <c r="D14" s="19">
        <v>45446</v>
      </c>
      <c r="E14" s="20">
        <f t="shared" si="0"/>
        <v>93</v>
      </c>
      <c r="F14" s="21">
        <f t="shared" si="1"/>
        <v>2.8836214250550902E-2</v>
      </c>
      <c r="G14" s="20">
        <f t="shared" si="2"/>
        <v>2.6817679253012341</v>
      </c>
    </row>
    <row r="15" spans="1:18" x14ac:dyDescent="0.2">
      <c r="A15" s="17" t="s">
        <v>21</v>
      </c>
      <c r="B15" s="18">
        <v>1527500</v>
      </c>
      <c r="C15" s="19">
        <v>45261</v>
      </c>
      <c r="D15" s="19">
        <v>45446</v>
      </c>
      <c r="E15" s="20">
        <f t="shared" si="0"/>
        <v>93</v>
      </c>
      <c r="F15" s="21">
        <f t="shared" si="1"/>
        <v>2.0881691149139677E-2</v>
      </c>
      <c r="G15" s="20">
        <f t="shared" si="2"/>
        <v>1.94199727686999</v>
      </c>
    </row>
    <row r="16" spans="1:18" x14ac:dyDescent="0.2">
      <c r="A16" s="17" t="s">
        <v>28</v>
      </c>
      <c r="B16" s="18">
        <v>330625</v>
      </c>
      <c r="C16" s="19">
        <v>45363</v>
      </c>
      <c r="D16" s="19">
        <v>45455</v>
      </c>
      <c r="E16" s="20">
        <f t="shared" si="0"/>
        <v>46.5</v>
      </c>
      <c r="F16" s="21">
        <f t="shared" si="1"/>
        <v>4.5198095817900524E-3</v>
      </c>
      <c r="G16" s="20">
        <f t="shared" si="2"/>
        <v>0.21017114555323743</v>
      </c>
    </row>
    <row r="17" spans="1:7" x14ac:dyDescent="0.2">
      <c r="A17" s="17" t="s">
        <v>23</v>
      </c>
      <c r="B17" s="18">
        <v>1204500</v>
      </c>
      <c r="C17" s="19">
        <v>45278</v>
      </c>
      <c r="D17" s="19">
        <v>45461</v>
      </c>
      <c r="E17" s="20">
        <f t="shared" si="0"/>
        <v>92</v>
      </c>
      <c r="F17" s="21">
        <f t="shared" si="1"/>
        <v>1.6466119141825688E-2</v>
      </c>
      <c r="G17" s="20">
        <f t="shared" si="2"/>
        <v>1.5148829610479633</v>
      </c>
    </row>
    <row r="18" spans="1:7" x14ac:dyDescent="0.2">
      <c r="A18" s="17" t="s">
        <v>23</v>
      </c>
      <c r="B18" s="18">
        <v>2439000</v>
      </c>
      <c r="C18" s="19">
        <v>45278</v>
      </c>
      <c r="D18" s="19">
        <v>45461</v>
      </c>
      <c r="E18" s="20">
        <f t="shared" si="0"/>
        <v>92</v>
      </c>
      <c r="F18" s="21">
        <f t="shared" si="1"/>
        <v>3.3342353330770326E-2</v>
      </c>
      <c r="G18" s="20">
        <f t="shared" si="2"/>
        <v>3.0674965064308699</v>
      </c>
    </row>
    <row r="19" spans="1:7" x14ac:dyDescent="0.2">
      <c r="A19" s="17" t="s">
        <v>29</v>
      </c>
      <c r="B19" s="18">
        <v>822802</v>
      </c>
      <c r="C19" s="19">
        <v>45432</v>
      </c>
      <c r="D19" s="19">
        <v>45463</v>
      </c>
      <c r="E19" s="20">
        <f t="shared" si="0"/>
        <v>16</v>
      </c>
      <c r="F19" s="21">
        <f t="shared" si="1"/>
        <v>1.1248116033318772E-2</v>
      </c>
      <c r="G19" s="20">
        <f t="shared" si="2"/>
        <v>0.17996985653310035</v>
      </c>
    </row>
    <row r="20" spans="1:7" x14ac:dyDescent="0.2">
      <c r="A20" s="17" t="s">
        <v>23</v>
      </c>
      <c r="B20" s="18">
        <v>1732000</v>
      </c>
      <c r="C20" s="19">
        <v>45293</v>
      </c>
      <c r="D20" s="19">
        <v>45474</v>
      </c>
      <c r="E20" s="20">
        <f t="shared" si="0"/>
        <v>91</v>
      </c>
      <c r="F20" s="21">
        <f t="shared" si="1"/>
        <v>2.3677308720333825E-2</v>
      </c>
      <c r="G20" s="20">
        <f t="shared" si="2"/>
        <v>2.154635093550378</v>
      </c>
    </row>
    <row r="21" spans="1:7" x14ac:dyDescent="0.2">
      <c r="A21" s="17" t="s">
        <v>29</v>
      </c>
      <c r="B21" s="18">
        <v>851822.66</v>
      </c>
      <c r="C21" s="19">
        <v>45463</v>
      </c>
      <c r="D21" s="19">
        <v>45495</v>
      </c>
      <c r="E21" s="20">
        <f t="shared" si="0"/>
        <v>16.5</v>
      </c>
      <c r="F21" s="21">
        <f t="shared" si="1"/>
        <v>1.1644843011429536E-2</v>
      </c>
      <c r="G21" s="20">
        <f t="shared" si="2"/>
        <v>0.19213990968858735</v>
      </c>
    </row>
    <row r="22" spans="1:7" x14ac:dyDescent="0.2">
      <c r="A22" s="17" t="s">
        <v>28</v>
      </c>
      <c r="B22" s="18">
        <v>249805.55999999866</v>
      </c>
      <c r="C22" s="19">
        <v>45455</v>
      </c>
      <c r="D22" s="19">
        <v>45524</v>
      </c>
      <c r="E22" s="20">
        <f t="shared" si="0"/>
        <v>35</v>
      </c>
      <c r="F22" s="21">
        <f t="shared" si="1"/>
        <v>3.414967300332473E-3</v>
      </c>
      <c r="G22" s="20">
        <f t="shared" si="2"/>
        <v>0.11952385551163655</v>
      </c>
    </row>
    <row r="23" spans="1:7" x14ac:dyDescent="0.2">
      <c r="A23" s="17" t="s">
        <v>23</v>
      </c>
      <c r="B23" s="18">
        <v>1017250</v>
      </c>
      <c r="C23" s="19">
        <v>45363</v>
      </c>
      <c r="D23" s="19">
        <v>45547</v>
      </c>
      <c r="E23" s="20">
        <f t="shared" si="0"/>
        <v>92.5</v>
      </c>
      <c r="F23" s="21">
        <f t="shared" si="1"/>
        <v>1.3906317722724933E-2</v>
      </c>
      <c r="G23" s="20">
        <f t="shared" si="2"/>
        <v>1.2863343893520562</v>
      </c>
    </row>
    <row r="24" spans="1:7" x14ac:dyDescent="0.2">
      <c r="A24" s="17" t="s">
        <v>23</v>
      </c>
      <c r="B24" s="18">
        <v>670000</v>
      </c>
      <c r="C24" s="19">
        <v>45363</v>
      </c>
      <c r="D24" s="19">
        <v>45547</v>
      </c>
      <c r="E24" s="20">
        <f t="shared" si="0"/>
        <v>92.5</v>
      </c>
      <c r="F24" s="21">
        <f t="shared" si="1"/>
        <v>9.1592360523231314E-3</v>
      </c>
      <c r="G24" s="20">
        <f t="shared" si="2"/>
        <v>0.8472293348398896</v>
      </c>
    </row>
    <row r="25" spans="1:7" x14ac:dyDescent="0.2">
      <c r="A25" s="17" t="s">
        <v>23</v>
      </c>
      <c r="B25" s="18">
        <v>2846250</v>
      </c>
      <c r="C25" s="19">
        <v>45363</v>
      </c>
      <c r="D25" s="19">
        <v>45547</v>
      </c>
      <c r="E25" s="20">
        <f t="shared" si="0"/>
        <v>92.5</v>
      </c>
      <c r="F25" s="21">
        <f t="shared" si="1"/>
        <v>3.8909665095410016E-2</v>
      </c>
      <c r="G25" s="20">
        <f t="shared" si="2"/>
        <v>3.5991440213254267</v>
      </c>
    </row>
    <row r="26" spans="1:7" x14ac:dyDescent="0.2">
      <c r="A26" s="17" t="s">
        <v>23</v>
      </c>
      <c r="B26" s="18">
        <v>1133000</v>
      </c>
      <c r="C26" s="19">
        <v>45363</v>
      </c>
      <c r="D26" s="19">
        <v>45547</v>
      </c>
      <c r="E26" s="20">
        <f t="shared" si="0"/>
        <v>92.5</v>
      </c>
      <c r="F26" s="21">
        <f t="shared" si="1"/>
        <v>1.5488678279525533E-2</v>
      </c>
      <c r="G26" s="20">
        <f t="shared" si="2"/>
        <v>1.4327027408561119</v>
      </c>
    </row>
    <row r="27" spans="1:7" x14ac:dyDescent="0.2">
      <c r="A27" s="17" t="s">
        <v>23</v>
      </c>
      <c r="B27" s="18">
        <v>2508000</v>
      </c>
      <c r="C27" s="19">
        <v>45383</v>
      </c>
      <c r="D27" s="19">
        <v>45565</v>
      </c>
      <c r="E27" s="20">
        <f t="shared" si="0"/>
        <v>91.5</v>
      </c>
      <c r="F27" s="21">
        <f t="shared" si="1"/>
        <v>3.4285617939143899E-2</v>
      </c>
      <c r="G27" s="20">
        <f t="shared" si="2"/>
        <v>3.1371340414316666</v>
      </c>
    </row>
    <row r="28" spans="1:7" x14ac:dyDescent="0.2">
      <c r="A28" s="17" t="s">
        <v>29</v>
      </c>
      <c r="B28" s="18">
        <v>2427270.5</v>
      </c>
      <c r="C28" s="19">
        <v>45495</v>
      </c>
      <c r="D28" s="19">
        <v>45587</v>
      </c>
      <c r="E28" s="20">
        <f t="shared" si="0"/>
        <v>46.5</v>
      </c>
      <c r="F28" s="21">
        <f t="shared" si="1"/>
        <v>3.3182005182597604E-2</v>
      </c>
      <c r="G28" s="20">
        <f t="shared" si="2"/>
        <v>1.5429632409907885</v>
      </c>
    </row>
    <row r="29" spans="1:7" x14ac:dyDescent="0.2">
      <c r="A29" s="22" t="s">
        <v>22</v>
      </c>
      <c r="B29" s="18">
        <v>13125000</v>
      </c>
      <c r="C29" s="19">
        <v>45427</v>
      </c>
      <c r="D29" s="19">
        <v>45611</v>
      </c>
      <c r="E29" s="20">
        <f t="shared" si="0"/>
        <v>92.5</v>
      </c>
      <c r="F29" s="21">
        <f t="shared" si="1"/>
        <v>0.17942533311453895</v>
      </c>
      <c r="G29" s="20">
        <f t="shared" si="2"/>
        <v>16.596843313094855</v>
      </c>
    </row>
    <row r="30" spans="1:7" x14ac:dyDescent="0.2">
      <c r="A30" s="6" t="s">
        <v>29</v>
      </c>
      <c r="B30" s="18">
        <v>750336.92</v>
      </c>
      <c r="C30" s="19">
        <v>45587</v>
      </c>
      <c r="D30" s="19">
        <v>45618</v>
      </c>
      <c r="E30" s="20">
        <f t="shared" si="0"/>
        <v>16</v>
      </c>
      <c r="F30" s="21">
        <f t="shared" si="1"/>
        <v>1.0257482043362832E-2</v>
      </c>
      <c r="G30" s="20">
        <f t="shared" si="2"/>
        <v>0.16411971269380532</v>
      </c>
    </row>
    <row r="31" spans="1:7" x14ac:dyDescent="0.2">
      <c r="A31" s="6" t="s">
        <v>23</v>
      </c>
      <c r="B31" s="18">
        <v>2109375</v>
      </c>
      <c r="C31" s="19">
        <v>45446</v>
      </c>
      <c r="D31" s="19">
        <v>45628</v>
      </c>
      <c r="E31" s="20">
        <f t="shared" si="0"/>
        <v>91.5</v>
      </c>
      <c r="F31" s="21">
        <f t="shared" si="1"/>
        <v>2.8836214250550902E-2</v>
      </c>
      <c r="G31" s="20">
        <f t="shared" si="2"/>
        <v>2.6385136039254076</v>
      </c>
    </row>
    <row r="32" spans="1:7" x14ac:dyDescent="0.2">
      <c r="A32" s="6" t="s">
        <v>21</v>
      </c>
      <c r="B32" s="18">
        <v>1527500</v>
      </c>
      <c r="C32" s="19">
        <v>45446</v>
      </c>
      <c r="D32" s="19">
        <v>45628</v>
      </c>
      <c r="E32" s="20">
        <f t="shared" si="0"/>
        <v>91.5</v>
      </c>
      <c r="F32" s="21">
        <f t="shared" si="1"/>
        <v>2.0881691149139677E-2</v>
      </c>
      <c r="G32" s="20">
        <f t="shared" si="2"/>
        <v>1.9106747401462805</v>
      </c>
    </row>
    <row r="33" spans="1:8" x14ac:dyDescent="0.2">
      <c r="A33" s="6" t="s">
        <v>23</v>
      </c>
      <c r="B33" s="18">
        <v>1204500</v>
      </c>
      <c r="C33" s="19">
        <v>45461</v>
      </c>
      <c r="D33" s="19">
        <v>45644</v>
      </c>
      <c r="E33" s="20">
        <f t="shared" si="0"/>
        <v>92</v>
      </c>
      <c r="F33" s="21">
        <f t="shared" si="1"/>
        <v>1.6466119141825688E-2</v>
      </c>
      <c r="G33" s="20">
        <f t="shared" si="2"/>
        <v>1.5148829610479633</v>
      </c>
    </row>
    <row r="34" spans="1:8" x14ac:dyDescent="0.2">
      <c r="A34" s="6" t="s">
        <v>23</v>
      </c>
      <c r="B34" s="18">
        <v>2439000</v>
      </c>
      <c r="C34" s="19">
        <v>45461</v>
      </c>
      <c r="D34" s="19">
        <v>45644</v>
      </c>
      <c r="E34" s="20">
        <f t="shared" si="0"/>
        <v>92</v>
      </c>
      <c r="F34" s="21">
        <f t="shared" si="1"/>
        <v>3.3342353330770326E-2</v>
      </c>
      <c r="G34" s="20">
        <f t="shared" si="2"/>
        <v>3.0674965064308699</v>
      </c>
    </row>
    <row r="35" spans="1:8" x14ac:dyDescent="0.2">
      <c r="A35" s="6" t="s">
        <v>29</v>
      </c>
      <c r="B35" s="18">
        <v>658598.5</v>
      </c>
      <c r="C35" s="19">
        <v>45618</v>
      </c>
      <c r="D35" s="19">
        <v>45646</v>
      </c>
      <c r="E35" s="20">
        <f t="shared" si="0"/>
        <v>14.5</v>
      </c>
      <c r="F35" s="21">
        <f t="shared" si="1"/>
        <v>9.0033718286655767E-3</v>
      </c>
      <c r="G35" s="20">
        <f t="shared" si="2"/>
        <v>0.13054889151565086</v>
      </c>
    </row>
    <row r="36" spans="1:8" x14ac:dyDescent="0.2">
      <c r="A36" s="6" t="s">
        <v>23</v>
      </c>
      <c r="B36" s="18">
        <v>1732000</v>
      </c>
      <c r="C36" s="19">
        <v>45474</v>
      </c>
      <c r="D36" s="19">
        <v>45656</v>
      </c>
      <c r="E36" s="20">
        <f t="shared" si="0"/>
        <v>91.5</v>
      </c>
      <c r="F36" s="21">
        <f t="shared" si="1"/>
        <v>2.3677308720333825E-2</v>
      </c>
      <c r="G36" s="20">
        <f t="shared" si="2"/>
        <v>2.1664737479105449</v>
      </c>
    </row>
    <row r="37" spans="1:8" x14ac:dyDescent="0.2">
      <c r="A37" s="6" t="s">
        <v>29</v>
      </c>
      <c r="B37" s="18">
        <v>632363.67000000004</v>
      </c>
      <c r="C37" s="19">
        <v>45646</v>
      </c>
      <c r="D37" s="19">
        <v>45674</v>
      </c>
      <c r="E37" s="20">
        <f t="shared" si="0"/>
        <v>14.5</v>
      </c>
      <c r="F37" s="21">
        <f t="shared" si="1"/>
        <v>8.6447285439453254E-3</v>
      </c>
      <c r="G37" s="20">
        <f t="shared" si="2"/>
        <v>0.12534856388720722</v>
      </c>
    </row>
    <row r="38" spans="1:8" x14ac:dyDescent="0.2">
      <c r="A38" s="22" t="s">
        <v>29</v>
      </c>
      <c r="B38" s="18">
        <v>713473.33</v>
      </c>
      <c r="C38" s="19">
        <v>45674</v>
      </c>
      <c r="D38" s="19">
        <v>45706</v>
      </c>
      <c r="E38" s="20">
        <f t="shared" si="0"/>
        <v>16.5</v>
      </c>
      <c r="F38" s="21">
        <f t="shared" si="1"/>
        <v>9.7535382783687143E-3</v>
      </c>
      <c r="G38" s="20">
        <f t="shared" si="2"/>
        <v>0.16093338159308379</v>
      </c>
    </row>
    <row r="39" spans="1:8" x14ac:dyDescent="0.2">
      <c r="A39" s="6" t="s">
        <v>23</v>
      </c>
      <c r="B39" s="18">
        <v>670000</v>
      </c>
      <c r="C39" s="19">
        <v>45547</v>
      </c>
      <c r="D39" s="19">
        <v>45728</v>
      </c>
      <c r="E39" s="20">
        <f t="shared" si="0"/>
        <v>91</v>
      </c>
      <c r="F39" s="21">
        <f t="shared" si="1"/>
        <v>9.1592360523231314E-3</v>
      </c>
      <c r="G39" s="20">
        <f t="shared" si="2"/>
        <v>0.83349048076140497</v>
      </c>
    </row>
    <row r="40" spans="1:8" x14ac:dyDescent="0.2">
      <c r="A40" s="6" t="s">
        <v>23</v>
      </c>
      <c r="B40" s="18">
        <v>2846250</v>
      </c>
      <c r="C40" s="19">
        <v>45547</v>
      </c>
      <c r="D40" s="19">
        <v>45729</v>
      </c>
      <c r="E40" s="20">
        <f t="shared" si="0"/>
        <v>91.5</v>
      </c>
      <c r="F40" s="21">
        <f t="shared" si="1"/>
        <v>3.8909665095410016E-2</v>
      </c>
      <c r="G40" s="20">
        <f t="shared" si="2"/>
        <v>3.5602343562300165</v>
      </c>
    </row>
    <row r="41" spans="1:8" x14ac:dyDescent="0.2">
      <c r="A41" s="6" t="s">
        <v>23</v>
      </c>
      <c r="B41" s="18">
        <v>1133000</v>
      </c>
      <c r="C41" s="19">
        <v>45547</v>
      </c>
      <c r="D41" s="19">
        <v>45730</v>
      </c>
      <c r="E41" s="20">
        <f t="shared" si="0"/>
        <v>92</v>
      </c>
      <c r="F41" s="21">
        <f t="shared" si="1"/>
        <v>1.5488678279525533E-2</v>
      </c>
      <c r="G41" s="20">
        <f t="shared" si="2"/>
        <v>1.424958401716349</v>
      </c>
    </row>
    <row r="42" spans="1:8" x14ac:dyDescent="0.2">
      <c r="A42" s="6" t="s">
        <v>23</v>
      </c>
      <c r="B42" s="18">
        <v>2508000</v>
      </c>
      <c r="C42" s="19">
        <v>45565</v>
      </c>
      <c r="D42" s="19">
        <v>45747</v>
      </c>
      <c r="E42" s="20">
        <f t="shared" si="0"/>
        <v>91.5</v>
      </c>
      <c r="F42" s="21">
        <f t="shared" si="1"/>
        <v>3.4285617939143899E-2</v>
      </c>
      <c r="G42" s="20">
        <f t="shared" si="2"/>
        <v>3.1371340414316666</v>
      </c>
    </row>
    <row r="43" spans="1:8" x14ac:dyDescent="0.2">
      <c r="A43" s="17"/>
      <c r="B43" s="18"/>
      <c r="C43" s="19"/>
      <c r="D43" s="19"/>
      <c r="E43" s="20"/>
      <c r="F43" s="21"/>
      <c r="G43" s="20"/>
    </row>
    <row r="44" spans="1:8" ht="13.5" thickBot="1" x14ac:dyDescent="0.25">
      <c r="B44" s="23">
        <f>SUM(B10:B43)</f>
        <v>73150205.560000002</v>
      </c>
      <c r="G44" s="23">
        <f>SUM(G10:G43)</f>
        <v>83.486293215072635</v>
      </c>
      <c r="H44" s="6" t="s">
        <v>3</v>
      </c>
    </row>
    <row r="45" spans="1:8" ht="13.5" thickTop="1" x14ac:dyDescent="0.2"/>
    <row r="49" spans="2:2" x14ac:dyDescent="0.2">
      <c r="B49" s="24"/>
    </row>
  </sheetData>
  <pageMargins left="0.7" right="0.7" top="0.75" bottom="0.75" header="0.3" footer="0.3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iAvPjxVc2VyTmFtZT5DT1JQXHMyODc3Njk8L1VzZXJOYW1lPjxEYXRlVGltZT4xMi82LzIwMjQgNzo0Mjo0OCBQTTwvRGF0ZVRpbWU+PExhYmVsU3RyaW5nPlVuY2xhc3NpZmllZ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I4Nzc2OTwvVXNlck5hbWU+PERhdGVUaW1lPjEyLzYvMjAyNCA5OjAwOjI3IFBNPC9EYXRlVGltZT48TGFiZWxTdHJpbmc+QUVQIEludGVybmFsPC9MYWJlbFN0cmluZz48L2l0ZW0+PC9sYWJlbEhpc3Rvcnk+</Value>
</WrappedLabelHistory>
</file>

<file path=customXml/item3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B1125-766B-49CC-B8C8-AA3A9A4125FB}">
  <ds:schemaRefs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f88ffb1c-9230-4705-a789-27bae69f5829"/>
    <ds:schemaRef ds:uri="b6888f76-1100-40b0-929b-1efe9044426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F42219-F3E4-48E8-9522-9FCF126246CC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5551DD14-936C-421F-AFE0-0AECE037A698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F0A36865-933D-4B28-9EF3-D0FD934953C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6B5F772-9C3C-4C17-A0A2-C6BAD511A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Interest Expense</vt:lpstr>
      <vt:lpstr>Interest Expense - 10.23-9.24</vt:lpstr>
      <vt:lpstr>Interest Expense - 4.24-3.25</vt:lpstr>
      <vt:lpstr>'Interest Expense'!Print_Area</vt:lpstr>
      <vt:lpstr>'Interest Expense - 10.23-9.24'!Print_Area</vt:lpstr>
      <vt:lpstr>'Interest Expense - 4.24-3.25'!Print_Area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Lyons</dc:creator>
  <cp:lastModifiedBy>Tim Lyons</cp:lastModifiedBy>
  <dcterms:created xsi:type="dcterms:W3CDTF">2024-06-09T17:43:47Z</dcterms:created>
  <dcterms:modified xsi:type="dcterms:W3CDTF">2025-08-16T16:15:32Z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  <property fmtid="{D5CDD505-2E9C-101B-9397-08002B2CF9AE}" pid="3" name="docIndexRef">
    <vt:lpwstr>aa5f77b4-a857-463a-b949-f6cfa76d197d</vt:lpwstr>
  </property>
  <property fmtid="{D5CDD505-2E9C-101B-9397-08002B2CF9AE}" pid="4" name="bjSaver">
    <vt:lpwstr>mCK4tcE4XGfQB0r5fD/1BIoeIhVuhKnW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{C1F42219-F3E4-48E8-9522-9FCF126246CC}</vt:lpwstr>
  </property>
  <property fmtid="{D5CDD505-2E9C-101B-9397-08002B2CF9AE}" pid="13" name="MediaServiceImageTags">
    <vt:lpwstr/>
  </property>
</Properties>
</file>