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mLyons\Box\100634-1043 AEP KY 2024 Lead Lag Study\100634-1043 AEP KY 2024 Lead Lag Study\Current Study\"/>
    </mc:Choice>
  </mc:AlternateContent>
  <xr:revisionPtr revIDLastSave="0" documentId="13_ncr:1_{1FC7EF21-B1E1-42F6-988E-40CB68ED9FC5}" xr6:coauthVersionLast="47" xr6:coauthVersionMax="47" xr10:uidLastSave="{00000000-0000-0000-0000-000000000000}"/>
  <bookViews>
    <workbookView xWindow="28680" yWindow="-120" windowWidth="20730" windowHeight="11040" xr2:uid="{C0347DBC-033F-45A2-A766-0C2CD0E1A60D}"/>
  </bookViews>
  <sheets>
    <sheet name="FICA" sheetId="3" r:id="rId1"/>
    <sheet name="Source &gt;&gt;&gt;" sheetId="2" r:id="rId2"/>
    <sheet name="Sheet3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3" l="1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" i="3"/>
  <c r="N4" i="3"/>
  <c r="N5" i="3"/>
  <c r="N6" i="3"/>
  <c r="N7" i="3"/>
  <c r="N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2" i="3"/>
  <c r="L3" i="3" l="1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2" i="3"/>
  <c r="I34" i="3"/>
  <c r="J34" i="3" s="1"/>
  <c r="K35" i="3" l="1"/>
  <c r="M35" i="3" s="1"/>
  <c r="N35" i="3" s="1"/>
  <c r="K36" i="3"/>
  <c r="M36" i="3" s="1"/>
  <c r="N36" i="3" s="1"/>
  <c r="K37" i="3"/>
  <c r="M37" i="3" s="1"/>
  <c r="N37" i="3" s="1"/>
  <c r="K38" i="3"/>
  <c r="M38" i="3" s="1"/>
  <c r="N38" i="3" s="1"/>
  <c r="K39" i="3"/>
  <c r="M39" i="3" s="1"/>
  <c r="N39" i="3" s="1"/>
  <c r="K40" i="3"/>
  <c r="M40" i="3" s="1"/>
  <c r="N40" i="3" s="1"/>
  <c r="K41" i="3"/>
  <c r="M41" i="3" s="1"/>
  <c r="N41" i="3" s="1"/>
  <c r="K42" i="3"/>
  <c r="M42" i="3" s="1"/>
  <c r="N42" i="3" s="1"/>
  <c r="K43" i="3"/>
  <c r="M43" i="3" s="1"/>
  <c r="N43" i="3" s="1"/>
  <c r="K44" i="3"/>
  <c r="M44" i="3" s="1"/>
  <c r="N44" i="3" s="1"/>
  <c r="K45" i="3"/>
  <c r="M45" i="3" s="1"/>
  <c r="N45" i="3" s="1"/>
  <c r="K46" i="3"/>
  <c r="M46" i="3" s="1"/>
  <c r="N46" i="3" s="1"/>
  <c r="K47" i="3"/>
  <c r="M47" i="3" s="1"/>
  <c r="N47" i="3" s="1"/>
  <c r="K48" i="3"/>
  <c r="M48" i="3" s="1"/>
  <c r="N48" i="3" s="1"/>
  <c r="K49" i="3"/>
  <c r="M49" i="3" s="1"/>
  <c r="N49" i="3" s="1"/>
  <c r="K50" i="3"/>
  <c r="M50" i="3" s="1"/>
  <c r="N50" i="3" s="1"/>
  <c r="K51" i="3"/>
  <c r="M51" i="3" s="1"/>
  <c r="N51" i="3" s="1"/>
  <c r="K52" i="3"/>
  <c r="M52" i="3" s="1"/>
  <c r="N52" i="3" s="1"/>
  <c r="K53" i="3"/>
  <c r="M53" i="3" s="1"/>
  <c r="N53" i="3" s="1"/>
  <c r="K54" i="3"/>
  <c r="M54" i="3" s="1"/>
  <c r="N54" i="3" s="1"/>
  <c r="K55" i="3"/>
  <c r="M55" i="3" s="1"/>
  <c r="N55" i="3" s="1"/>
  <c r="K56" i="3"/>
  <c r="M56" i="3" s="1"/>
  <c r="N56" i="3" s="1"/>
  <c r="K57" i="3"/>
  <c r="M57" i="3" s="1"/>
  <c r="N57" i="3" s="1"/>
  <c r="K58" i="3"/>
  <c r="M58" i="3" s="1"/>
  <c r="N58" i="3" s="1"/>
  <c r="K59" i="3"/>
  <c r="M59" i="3" s="1"/>
  <c r="N59" i="3" s="1"/>
  <c r="K60" i="3"/>
  <c r="M60" i="3" s="1"/>
  <c r="N60" i="3" s="1"/>
  <c r="K61" i="3"/>
  <c r="M61" i="3" s="1"/>
  <c r="N61" i="3" s="1"/>
  <c r="K62" i="3"/>
  <c r="M62" i="3" s="1"/>
  <c r="N62" i="3" s="1"/>
  <c r="K3" i="3"/>
  <c r="M3" i="3"/>
  <c r="K4" i="3"/>
  <c r="M4" i="3" s="1"/>
  <c r="K5" i="3"/>
  <c r="M5" i="3"/>
  <c r="K6" i="3"/>
  <c r="M6" i="3"/>
  <c r="K7" i="3"/>
  <c r="M7" i="3" s="1"/>
  <c r="K8" i="3"/>
  <c r="M8" i="3" s="1"/>
  <c r="K9" i="3"/>
  <c r="M9" i="3" s="1"/>
  <c r="K10" i="3"/>
  <c r="M10" i="3"/>
  <c r="K11" i="3"/>
  <c r="M11" i="3"/>
  <c r="K12" i="3"/>
  <c r="M12" i="3"/>
  <c r="K13" i="3"/>
  <c r="M13" i="3"/>
  <c r="K14" i="3"/>
  <c r="M14" i="3" s="1"/>
  <c r="K15" i="3"/>
  <c r="M15" i="3" s="1"/>
  <c r="K16" i="3"/>
  <c r="M16" i="3" s="1"/>
  <c r="K17" i="3"/>
  <c r="M17" i="3" s="1"/>
  <c r="K18" i="3"/>
  <c r="M18" i="3"/>
  <c r="K19" i="3"/>
  <c r="M19" i="3" s="1"/>
  <c r="K20" i="3"/>
  <c r="K21" i="3"/>
  <c r="M21" i="3" s="1"/>
  <c r="K22" i="3"/>
  <c r="M22" i="3"/>
  <c r="K23" i="3"/>
  <c r="M23" i="3" s="1"/>
  <c r="K24" i="3"/>
  <c r="M24" i="3" s="1"/>
  <c r="K25" i="3"/>
  <c r="K26" i="3"/>
  <c r="M26" i="3" s="1"/>
  <c r="K27" i="3"/>
  <c r="M27" i="3" s="1"/>
  <c r="K28" i="3"/>
  <c r="M28" i="3"/>
  <c r="K29" i="3"/>
  <c r="M29" i="3" s="1"/>
  <c r="K30" i="3"/>
  <c r="K31" i="3"/>
  <c r="M31" i="3" s="1"/>
  <c r="K32" i="3"/>
  <c r="M32" i="3" s="1"/>
  <c r="K33" i="3"/>
  <c r="M33" i="3" s="1"/>
  <c r="K34" i="3"/>
  <c r="M34" i="3" s="1"/>
  <c r="M30" i="3" l="1"/>
  <c r="M25" i="3"/>
  <c r="M20" i="3"/>
  <c r="K2" i="3"/>
  <c r="M2" i="3" s="1"/>
</calcChain>
</file>

<file path=xl/sharedStrings.xml><?xml version="1.0" encoding="utf-8"?>
<sst xmlns="http://schemas.openxmlformats.org/spreadsheetml/2006/main" count="93" uniqueCount="42">
  <si>
    <t>GLBU</t>
  </si>
  <si>
    <t>Payment Date</t>
  </si>
  <si>
    <t>Sum of Medicare</t>
  </si>
  <si>
    <t>Sum of OASDI</t>
  </si>
  <si>
    <t>Sum of Sum of Additional Medicare</t>
  </si>
  <si>
    <t>Sum of Medicare Employer</t>
  </si>
  <si>
    <t>Sum of OASDI Employer</t>
  </si>
  <si>
    <t>110 Kentucky Power Co - Dist</t>
  </si>
  <si>
    <t>117 Kentucky Power Co - Gene</t>
  </si>
  <si>
    <t>Service Start</t>
  </si>
  <si>
    <t>Service End</t>
  </si>
  <si>
    <t>Mid-Point</t>
  </si>
  <si>
    <t>Payment Lag</t>
  </si>
  <si>
    <t>Dollar Days</t>
  </si>
  <si>
    <t>03/16/2024</t>
  </si>
  <si>
    <t>03/29/2024</t>
  </si>
  <si>
    <t>03/30/2024</t>
  </si>
  <si>
    <t>04/12/2024</t>
  </si>
  <si>
    <t>04/13/2024</t>
  </si>
  <si>
    <t>04/26/2024</t>
  </si>
  <si>
    <t>04/27/2024</t>
  </si>
  <si>
    <t>05/10/2024</t>
  </si>
  <si>
    <t>05/11/2024</t>
  </si>
  <si>
    <t>05/24/2024</t>
  </si>
  <si>
    <t>05/25/2024</t>
  </si>
  <si>
    <t>06/07/2024</t>
  </si>
  <si>
    <t>06/08/2024</t>
  </si>
  <si>
    <t>06/21/2024</t>
  </si>
  <si>
    <t>06/22/2024</t>
  </si>
  <si>
    <t>07/05/2024</t>
  </si>
  <si>
    <t>07/06/2024</t>
  </si>
  <si>
    <t>07/19/2024</t>
  </si>
  <si>
    <t>07/20/2024</t>
  </si>
  <si>
    <t>08/02/2024</t>
  </si>
  <si>
    <t>08/03/2024</t>
  </si>
  <si>
    <t>08/16/2024</t>
  </si>
  <si>
    <t>08/17/2024</t>
  </si>
  <si>
    <t>08/30/2024</t>
  </si>
  <si>
    <t>08/31/2024</t>
  </si>
  <si>
    <t>09/13/2024</t>
  </si>
  <si>
    <t>Fica Payment Date</t>
  </si>
  <si>
    <t>FICA Employer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</si>
</sst>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\(0.00\)"/>
    <numFmt numFmtId="165" formatCode="_(&quot;$&quot;* #,##0_);_(&quot;$&quot;* \(#,##0\);_(&quot;$&quot;* &quot;-&quot;??_);_(@_)"/>
  </numFmts>
  <fonts count="5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0" fillId="0" borderId="1" xfId="0" applyBorder="1"/>
    <xf numFmtId="14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14" fontId="0" fillId="0" borderId="9" xfId="0" applyNumberFormat="1" applyBorder="1"/>
    <xf numFmtId="0" fontId="0" fillId="0" borderId="10" xfId="0" applyBorder="1"/>
    <xf numFmtId="0" fontId="0" fillId="0" borderId="11" xfId="0" applyBorder="1"/>
    <xf numFmtId="165" fontId="1" fillId="0" borderId="4" xfId="1" applyNumberFormat="1" applyBorder="1"/>
    <xf numFmtId="165" fontId="1" fillId="0" borderId="7" xfId="1" applyNumberFormat="1" applyBorder="1"/>
    <xf numFmtId="165" fontId="1" fillId="0" borderId="11" xfId="1" applyNumberFormat="1" applyBorder="1"/>
    <xf numFmtId="14" fontId="1" fillId="0" borderId="3" xfId="1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4" fontId="0" fillId="0" borderId="0" xfId="0" applyNumberFormat="1"/>
    <xf numFmtId="0" fontId="0" fillId="0" borderId="2" xfId="0" applyBorder="1"/>
    <xf numFmtId="14" fontId="0" fillId="0" borderId="3" xfId="0" applyNumberFormat="1" applyBorder="1"/>
    <xf numFmtId="0" fontId="0" fillId="0" borderId="6" xfId="0" applyBorder="1"/>
    <xf numFmtId="0" fontId="0" fillId="0" borderId="9" xfId="0" applyBorder="1"/>
    <xf numFmtId="14" fontId="0" fillId="0" borderId="10" xfId="0" applyNumberFormat="1" applyBorder="1"/>
    <xf numFmtId="0" fontId="3" fillId="2" borderId="6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7" xfId="1" applyFont="1" applyFill="1" applyBorder="1" applyAlignment="1">
      <alignment horizontal="center"/>
    </xf>
  </cellXfs>
  <cellStyles count="2">
    <cellStyle name="Normal" xfId="0" builtinId="0"/>
    <cellStyle name="Normal 2" xfId="1" xr:uid="{FBDD8143-3376-440C-9F84-EFC46CE246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959577</xdr:colOff>
      <xdr:row>2</xdr:row>
      <xdr:rowOff>137976</xdr:rowOff>
    </xdr:from>
    <xdr:to>
      <xdr:col>15</xdr:col>
      <xdr:colOff>1487714</xdr:colOff>
      <xdr:row>10</xdr:row>
      <xdr:rowOff>106135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E5648E7-E647-4F32-A795-6F2BB3A135DF}"/>
            </a:ext>
          </a:extLst>
        </xdr:cNvPr>
        <xdr:cNvSpPr txBox="1"/>
      </xdr:nvSpPr>
      <xdr:spPr>
        <a:xfrm>
          <a:off x="20599220" y="482690"/>
          <a:ext cx="2850423" cy="1274445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Federal</a:t>
          </a:r>
          <a:r>
            <a:rPr lang="en-US" sz="1100" b="1" baseline="0"/>
            <a:t> Deposit Schedule: </a:t>
          </a:r>
        </a:p>
        <a:p>
          <a:r>
            <a:rPr lang="en-US" sz="1100" baseline="0"/>
            <a:t>&lt;$100k &amp; Check Date</a:t>
          </a:r>
        </a:p>
        <a:p>
          <a:r>
            <a:rPr lang="en-US" sz="1100" baseline="0"/>
            <a:t>	S-T = Friday Deposit</a:t>
          </a:r>
        </a:p>
        <a:p>
          <a:pPr>
            <a:lnSpc>
              <a:spcPts val="1200"/>
            </a:lnSpc>
          </a:pPr>
          <a:r>
            <a:rPr lang="en-US" sz="1100" baseline="0"/>
            <a:t>	W-F = Wednesday Deposit</a:t>
          </a:r>
        </a:p>
        <a:p>
          <a:r>
            <a:rPr lang="en-US" sz="1100" baseline="0"/>
            <a:t>&gt;$100k</a:t>
          </a:r>
        </a:p>
        <a:p>
          <a:pPr>
            <a:lnSpc>
              <a:spcPts val="1200"/>
            </a:lnSpc>
          </a:pPr>
          <a:r>
            <a:rPr lang="en-US" sz="1100" baseline="0"/>
            <a:t>	1-day after Check Date</a:t>
          </a:r>
        </a:p>
        <a:p>
          <a:pPr>
            <a:lnSpc>
              <a:spcPts val="1200"/>
            </a:lnSpc>
          </a:pPr>
          <a:endParaRPr lang="en-US" sz="1100" baseline="0"/>
        </a:p>
        <a:p>
          <a:pPr>
            <a:lnSpc>
              <a:spcPts val="1100"/>
            </a:lnSpc>
          </a:pPr>
          <a:r>
            <a:rPr lang="en-US" sz="1100"/>
            <a:t>	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495301</xdr:colOff>
      <xdr:row>1</xdr:row>
      <xdr:rowOff>142875</xdr:rowOff>
    </xdr:from>
    <xdr:to>
      <xdr:col>8</xdr:col>
      <xdr:colOff>1000126</xdr:colOff>
      <xdr:row>9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5905D8-018E-4A39-A58B-ECA8B4D8F802}"/>
            </a:ext>
          </a:extLst>
        </xdr:cNvPr>
        <xdr:cNvSpPr txBox="1"/>
      </xdr:nvSpPr>
      <xdr:spPr>
        <a:xfrm>
          <a:off x="11963401" y="304800"/>
          <a:ext cx="2762250" cy="1266825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Federal</a:t>
          </a:r>
          <a:r>
            <a:rPr lang="en-US" sz="1100" b="1" baseline="0"/>
            <a:t> Deposit Schedule: </a:t>
          </a:r>
        </a:p>
        <a:p>
          <a:r>
            <a:rPr lang="en-US" sz="1100" baseline="0"/>
            <a:t>&lt;$100k &amp; Check Date</a:t>
          </a:r>
        </a:p>
        <a:p>
          <a:r>
            <a:rPr lang="en-US" sz="1100" baseline="0"/>
            <a:t>	S-T = Friday Deposit</a:t>
          </a:r>
        </a:p>
        <a:p>
          <a:pPr>
            <a:lnSpc>
              <a:spcPts val="1200"/>
            </a:lnSpc>
          </a:pPr>
          <a:r>
            <a:rPr lang="en-US" sz="1100" baseline="0"/>
            <a:t>	W-F = Wednesday Deposit</a:t>
          </a:r>
        </a:p>
        <a:p>
          <a:r>
            <a:rPr lang="en-US" sz="1100" baseline="0"/>
            <a:t>&gt;$100k</a:t>
          </a:r>
        </a:p>
        <a:p>
          <a:pPr>
            <a:lnSpc>
              <a:spcPts val="1200"/>
            </a:lnSpc>
          </a:pPr>
          <a:r>
            <a:rPr lang="en-US" sz="1100" baseline="0"/>
            <a:t>	1-day after Check Date</a:t>
          </a:r>
        </a:p>
        <a:p>
          <a:pPr>
            <a:lnSpc>
              <a:spcPts val="1200"/>
            </a:lnSpc>
          </a:pPr>
          <a:endParaRPr lang="en-US" sz="1100" baseline="0"/>
        </a:p>
        <a:p>
          <a:pPr>
            <a:lnSpc>
              <a:spcPts val="1100"/>
            </a:lnSpc>
          </a:pPr>
          <a:r>
            <a:rPr lang="en-US" sz="1100"/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ED78F-4389-4F50-8220-7D77E903FF55}">
  <sheetPr>
    <tabColor theme="1" tint="0.34998626667073579"/>
  </sheetPr>
  <dimension ref="A1:N67"/>
  <sheetViews>
    <sheetView tabSelected="1" zoomScaleNormal="100" workbookViewId="0"/>
  </sheetViews>
  <sheetFormatPr defaultColWidth="33.85546875" defaultRowHeight="12.75" x14ac:dyDescent="0.2"/>
  <cols>
    <col min="2" max="2" width="17.42578125" customWidth="1"/>
    <col min="3" max="3" width="17.7109375" customWidth="1"/>
    <col min="4" max="4" width="17.85546875" customWidth="1"/>
    <col min="6" max="6" width="26.7109375" customWidth="1"/>
    <col min="7" max="8" width="24.5703125" customWidth="1"/>
    <col min="9" max="14" width="19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41</v>
      </c>
      <c r="I1" s="28" t="s">
        <v>9</v>
      </c>
      <c r="J1" s="29" t="s">
        <v>10</v>
      </c>
      <c r="K1" s="29" t="s">
        <v>11</v>
      </c>
      <c r="L1" s="29" t="s">
        <v>40</v>
      </c>
      <c r="M1" s="29" t="s">
        <v>12</v>
      </c>
      <c r="N1" s="30" t="s">
        <v>13</v>
      </c>
    </row>
    <row r="2" spans="1:14" ht="15" x14ac:dyDescent="0.25">
      <c r="A2" s="23" t="s">
        <v>7</v>
      </c>
      <c r="B2" s="24">
        <v>45387</v>
      </c>
      <c r="C2" s="4">
        <v>606.59</v>
      </c>
      <c r="D2" s="4">
        <v>2593.7000000000003</v>
      </c>
      <c r="E2" s="4">
        <v>0</v>
      </c>
      <c r="F2" s="4">
        <v>606.59</v>
      </c>
      <c r="G2" s="4">
        <v>2593.7000000000003</v>
      </c>
      <c r="H2" s="4">
        <f>SUM(F2:G2)</f>
        <v>3200.2900000000004</v>
      </c>
      <c r="I2" s="16" t="s">
        <v>14</v>
      </c>
      <c r="J2" s="16" t="s">
        <v>15</v>
      </c>
      <c r="K2" s="17">
        <f>-(J2-I2+1)/2</f>
        <v>-7</v>
      </c>
      <c r="L2" s="16">
        <f>WORKDAY(B2,1)</f>
        <v>45390</v>
      </c>
      <c r="M2" s="17">
        <f>+J2-L2+K2</f>
        <v>-17</v>
      </c>
      <c r="N2" s="13">
        <f>M2*H2</f>
        <v>-54404.930000000008</v>
      </c>
    </row>
    <row r="3" spans="1:14" ht="15" x14ac:dyDescent="0.25">
      <c r="A3" s="25"/>
      <c r="B3" s="22">
        <v>45394</v>
      </c>
      <c r="C3">
        <v>0</v>
      </c>
      <c r="D3">
        <v>0</v>
      </c>
      <c r="E3">
        <v>0</v>
      </c>
      <c r="F3">
        <v>0</v>
      </c>
      <c r="G3">
        <v>0</v>
      </c>
      <c r="H3">
        <f t="shared" ref="H3:H62" si="0">SUM(F3:G3)</f>
        <v>0</v>
      </c>
      <c r="I3" s="18" t="s">
        <v>16</v>
      </c>
      <c r="J3" s="18" t="s">
        <v>17</v>
      </c>
      <c r="K3" s="19">
        <f t="shared" ref="K3:K62" si="1">-(J3-I3+1)/2</f>
        <v>-7</v>
      </c>
      <c r="L3" s="18">
        <f t="shared" ref="L3:L62" si="2">WORKDAY(B3,1)</f>
        <v>45397</v>
      </c>
      <c r="M3" s="19">
        <f t="shared" ref="M3:M34" si="3">+J3-L3+K3</f>
        <v>-10</v>
      </c>
      <c r="N3" s="14">
        <f t="shared" ref="N3:N62" si="4">M3*H3</f>
        <v>0</v>
      </c>
    </row>
    <row r="4" spans="1:14" ht="15" x14ac:dyDescent="0.25">
      <c r="A4" s="25"/>
      <c r="B4" s="22">
        <v>45401</v>
      </c>
      <c r="C4">
        <v>788.11</v>
      </c>
      <c r="D4">
        <v>3369.91</v>
      </c>
      <c r="E4">
        <v>0</v>
      </c>
      <c r="F4">
        <v>788.11</v>
      </c>
      <c r="G4">
        <v>3369.91</v>
      </c>
      <c r="H4">
        <f t="shared" si="0"/>
        <v>4158.0199999999995</v>
      </c>
      <c r="I4" s="18" t="s">
        <v>16</v>
      </c>
      <c r="J4" s="18" t="s">
        <v>17</v>
      </c>
      <c r="K4" s="19">
        <f t="shared" si="1"/>
        <v>-7</v>
      </c>
      <c r="L4" s="18">
        <f t="shared" si="2"/>
        <v>45404</v>
      </c>
      <c r="M4" s="19">
        <f t="shared" si="3"/>
        <v>-17</v>
      </c>
      <c r="N4" s="14">
        <f t="shared" si="4"/>
        <v>-70686.34</v>
      </c>
    </row>
    <row r="5" spans="1:14" ht="15" x14ac:dyDescent="0.25">
      <c r="A5" s="25"/>
      <c r="B5" s="22">
        <v>45415</v>
      </c>
      <c r="C5">
        <v>549.55999999999995</v>
      </c>
      <c r="D5">
        <v>2311.3200000000006</v>
      </c>
      <c r="E5">
        <v>0</v>
      </c>
      <c r="F5">
        <v>549.55999999999995</v>
      </c>
      <c r="G5">
        <v>2311.3200000000006</v>
      </c>
      <c r="H5">
        <f t="shared" si="0"/>
        <v>2860.8800000000006</v>
      </c>
      <c r="I5" s="18" t="s">
        <v>18</v>
      </c>
      <c r="J5" s="18" t="s">
        <v>19</v>
      </c>
      <c r="K5" s="19">
        <f t="shared" si="1"/>
        <v>-7</v>
      </c>
      <c r="L5" s="18">
        <f t="shared" si="2"/>
        <v>45418</v>
      </c>
      <c r="M5" s="19">
        <f t="shared" si="3"/>
        <v>-17</v>
      </c>
      <c r="N5" s="14">
        <f t="shared" si="4"/>
        <v>-48634.960000000006</v>
      </c>
    </row>
    <row r="6" spans="1:14" ht="15" x14ac:dyDescent="0.25">
      <c r="A6" s="25"/>
      <c r="B6" s="22">
        <v>45418</v>
      </c>
      <c r="C6">
        <v>81.289999999999992</v>
      </c>
      <c r="D6">
        <v>36.56</v>
      </c>
      <c r="E6">
        <v>0</v>
      </c>
      <c r="F6">
        <v>81.289999999999992</v>
      </c>
      <c r="G6">
        <v>36.549999999999997</v>
      </c>
      <c r="H6">
        <f t="shared" si="0"/>
        <v>117.83999999999999</v>
      </c>
      <c r="I6" s="18" t="s">
        <v>20</v>
      </c>
      <c r="J6" s="18" t="s">
        <v>21</v>
      </c>
      <c r="K6" s="19">
        <f t="shared" si="1"/>
        <v>-7</v>
      </c>
      <c r="L6" s="18">
        <f t="shared" si="2"/>
        <v>45419</v>
      </c>
      <c r="M6" s="19">
        <f t="shared" si="3"/>
        <v>-4</v>
      </c>
      <c r="N6" s="14">
        <f t="shared" si="4"/>
        <v>-471.35999999999996</v>
      </c>
    </row>
    <row r="7" spans="1:14" ht="15" x14ac:dyDescent="0.25">
      <c r="A7" s="25"/>
      <c r="B7" s="22">
        <v>45429</v>
      </c>
      <c r="C7">
        <v>598.04000000000008</v>
      </c>
      <c r="D7">
        <v>2002.5900000000001</v>
      </c>
      <c r="E7">
        <v>0</v>
      </c>
      <c r="F7">
        <v>598.04000000000008</v>
      </c>
      <c r="G7">
        <v>2002.6</v>
      </c>
      <c r="H7">
        <f t="shared" si="0"/>
        <v>2600.64</v>
      </c>
      <c r="I7" s="18" t="s">
        <v>20</v>
      </c>
      <c r="J7" s="18" t="s">
        <v>21</v>
      </c>
      <c r="K7" s="19">
        <f t="shared" si="1"/>
        <v>-7</v>
      </c>
      <c r="L7" s="18">
        <f t="shared" si="2"/>
        <v>45432</v>
      </c>
      <c r="M7" s="19">
        <f t="shared" si="3"/>
        <v>-17</v>
      </c>
      <c r="N7" s="14">
        <f t="shared" si="4"/>
        <v>-44210.879999999997</v>
      </c>
    </row>
    <row r="8" spans="1:14" ht="15" x14ac:dyDescent="0.25">
      <c r="A8" s="25"/>
      <c r="B8" s="22">
        <v>45432</v>
      </c>
      <c r="C8">
        <v>0</v>
      </c>
      <c r="D8">
        <v>0</v>
      </c>
      <c r="E8">
        <v>0</v>
      </c>
      <c r="F8">
        <v>0</v>
      </c>
      <c r="G8">
        <v>0</v>
      </c>
      <c r="H8">
        <f t="shared" si="0"/>
        <v>0</v>
      </c>
      <c r="I8" s="18" t="s">
        <v>22</v>
      </c>
      <c r="J8" s="18" t="s">
        <v>23</v>
      </c>
      <c r="K8" s="19">
        <f t="shared" si="1"/>
        <v>-7</v>
      </c>
      <c r="L8" s="18">
        <f t="shared" si="2"/>
        <v>45433</v>
      </c>
      <c r="M8" s="19">
        <f t="shared" si="3"/>
        <v>-4</v>
      </c>
      <c r="N8" s="14">
        <f t="shared" si="4"/>
        <v>0</v>
      </c>
    </row>
    <row r="9" spans="1:14" ht="15" x14ac:dyDescent="0.25">
      <c r="A9" s="25"/>
      <c r="B9" s="22">
        <v>45443</v>
      </c>
      <c r="C9">
        <v>646.29000000000008</v>
      </c>
      <c r="D9">
        <v>2204.3900000000003</v>
      </c>
      <c r="E9">
        <v>0</v>
      </c>
      <c r="F9">
        <v>646.29000000000008</v>
      </c>
      <c r="G9">
        <v>2204.3900000000003</v>
      </c>
      <c r="H9">
        <f t="shared" si="0"/>
        <v>2850.6800000000003</v>
      </c>
      <c r="I9" s="18" t="s">
        <v>22</v>
      </c>
      <c r="J9" s="18" t="s">
        <v>23</v>
      </c>
      <c r="K9" s="19">
        <f t="shared" si="1"/>
        <v>-7</v>
      </c>
      <c r="L9" s="18">
        <f t="shared" si="2"/>
        <v>45446</v>
      </c>
      <c r="M9" s="19">
        <f t="shared" si="3"/>
        <v>-17</v>
      </c>
      <c r="N9" s="14">
        <f t="shared" si="4"/>
        <v>-48461.560000000005</v>
      </c>
    </row>
    <row r="10" spans="1:14" ht="15" x14ac:dyDescent="0.25">
      <c r="A10" s="25"/>
      <c r="B10" s="22">
        <v>45457</v>
      </c>
      <c r="C10">
        <v>802.25</v>
      </c>
      <c r="D10">
        <v>2875.8900000000008</v>
      </c>
      <c r="E10">
        <v>10.27</v>
      </c>
      <c r="F10">
        <v>802.25</v>
      </c>
      <c r="G10">
        <v>2875.8900000000008</v>
      </c>
      <c r="H10">
        <f t="shared" si="0"/>
        <v>3678.1400000000008</v>
      </c>
      <c r="I10" s="18" t="s">
        <v>24</v>
      </c>
      <c r="J10" s="18" t="s">
        <v>25</v>
      </c>
      <c r="K10" s="19">
        <f t="shared" si="1"/>
        <v>-7</v>
      </c>
      <c r="L10" s="18">
        <f t="shared" si="2"/>
        <v>45460</v>
      </c>
      <c r="M10" s="19">
        <f t="shared" si="3"/>
        <v>-17</v>
      </c>
      <c r="N10" s="14">
        <f t="shared" si="4"/>
        <v>-62528.380000000012</v>
      </c>
    </row>
    <row r="11" spans="1:14" ht="15" x14ac:dyDescent="0.25">
      <c r="A11" s="25"/>
      <c r="B11" s="22">
        <v>45471</v>
      </c>
      <c r="C11">
        <v>613.14</v>
      </c>
      <c r="D11">
        <v>2067.23</v>
      </c>
      <c r="E11">
        <v>80.489999999999995</v>
      </c>
      <c r="F11">
        <v>613.14</v>
      </c>
      <c r="G11">
        <v>2067.23</v>
      </c>
      <c r="H11">
        <f t="shared" si="0"/>
        <v>2680.37</v>
      </c>
      <c r="I11" s="18" t="s">
        <v>26</v>
      </c>
      <c r="J11" s="18" t="s">
        <v>27</v>
      </c>
      <c r="K11" s="19">
        <f t="shared" si="1"/>
        <v>-7</v>
      </c>
      <c r="L11" s="18">
        <f t="shared" si="2"/>
        <v>45474</v>
      </c>
      <c r="M11" s="19">
        <f t="shared" si="3"/>
        <v>-17</v>
      </c>
      <c r="N11" s="14">
        <f t="shared" si="4"/>
        <v>-45566.29</v>
      </c>
    </row>
    <row r="12" spans="1:14" ht="15" x14ac:dyDescent="0.25">
      <c r="A12" s="25"/>
      <c r="B12" s="22">
        <v>45485</v>
      </c>
      <c r="C12">
        <v>1972.35</v>
      </c>
      <c r="D12">
        <v>5063.66</v>
      </c>
      <c r="E12">
        <v>489.16</v>
      </c>
      <c r="F12">
        <v>1972.35</v>
      </c>
      <c r="G12">
        <v>5063.66</v>
      </c>
      <c r="H12">
        <f t="shared" si="0"/>
        <v>7036.01</v>
      </c>
      <c r="I12" s="18" t="s">
        <v>28</v>
      </c>
      <c r="J12" s="18" t="s">
        <v>29</v>
      </c>
      <c r="K12" s="19">
        <f t="shared" si="1"/>
        <v>-7</v>
      </c>
      <c r="L12" s="18">
        <f t="shared" si="2"/>
        <v>45488</v>
      </c>
      <c r="M12" s="19">
        <f t="shared" si="3"/>
        <v>-17</v>
      </c>
      <c r="N12" s="14">
        <f t="shared" si="4"/>
        <v>-119612.17</v>
      </c>
    </row>
    <row r="13" spans="1:14" ht="15" x14ac:dyDescent="0.25">
      <c r="A13" s="25"/>
      <c r="B13" s="22">
        <v>45492</v>
      </c>
      <c r="C13">
        <v>95.179999999999993</v>
      </c>
      <c r="D13">
        <v>45.82</v>
      </c>
      <c r="E13">
        <v>52.42</v>
      </c>
      <c r="F13">
        <v>95.169999999999987</v>
      </c>
      <c r="G13">
        <v>45.82</v>
      </c>
      <c r="H13">
        <f t="shared" si="0"/>
        <v>140.98999999999998</v>
      </c>
      <c r="I13" s="18" t="s">
        <v>30</v>
      </c>
      <c r="J13" s="18" t="s">
        <v>31</v>
      </c>
      <c r="K13" s="19">
        <f t="shared" si="1"/>
        <v>-7</v>
      </c>
      <c r="L13" s="18">
        <f t="shared" si="2"/>
        <v>45495</v>
      </c>
      <c r="M13" s="19">
        <f t="shared" si="3"/>
        <v>-10</v>
      </c>
      <c r="N13" s="14">
        <f t="shared" si="4"/>
        <v>-1409.8999999999999</v>
      </c>
    </row>
    <row r="14" spans="1:14" ht="15" x14ac:dyDescent="0.25">
      <c r="A14" s="25"/>
      <c r="B14" s="22">
        <v>45499</v>
      </c>
      <c r="C14">
        <v>6390.45</v>
      </c>
      <c r="D14">
        <v>12405.88</v>
      </c>
      <c r="E14">
        <v>2110.06</v>
      </c>
      <c r="F14">
        <v>6390.45</v>
      </c>
      <c r="G14">
        <v>12405.88</v>
      </c>
      <c r="H14">
        <f t="shared" si="0"/>
        <v>18796.329999999998</v>
      </c>
      <c r="I14" s="18" t="s">
        <v>30</v>
      </c>
      <c r="J14" s="18" t="s">
        <v>31</v>
      </c>
      <c r="K14" s="19">
        <f t="shared" si="1"/>
        <v>-7</v>
      </c>
      <c r="L14" s="18">
        <f t="shared" si="2"/>
        <v>45502</v>
      </c>
      <c r="M14" s="19">
        <f t="shared" si="3"/>
        <v>-17</v>
      </c>
      <c r="N14" s="14">
        <f t="shared" si="4"/>
        <v>-319537.61</v>
      </c>
    </row>
    <row r="15" spans="1:14" ht="15" x14ac:dyDescent="0.25">
      <c r="A15" s="25"/>
      <c r="B15" s="22">
        <v>45513</v>
      </c>
      <c r="C15">
        <v>272.44</v>
      </c>
      <c r="D15">
        <v>1164.93</v>
      </c>
      <c r="E15">
        <v>0</v>
      </c>
      <c r="F15">
        <v>272.44</v>
      </c>
      <c r="G15">
        <v>1164.93</v>
      </c>
      <c r="H15">
        <f t="shared" si="0"/>
        <v>1437.3700000000001</v>
      </c>
      <c r="I15" s="18" t="s">
        <v>32</v>
      </c>
      <c r="J15" s="18" t="s">
        <v>33</v>
      </c>
      <c r="K15" s="19">
        <f t="shared" si="1"/>
        <v>-7</v>
      </c>
      <c r="L15" s="18">
        <f t="shared" si="2"/>
        <v>45516</v>
      </c>
      <c r="M15" s="19">
        <f t="shared" si="3"/>
        <v>-17</v>
      </c>
      <c r="N15" s="14">
        <f t="shared" si="4"/>
        <v>-24435.29</v>
      </c>
    </row>
    <row r="16" spans="1:14" ht="15" x14ac:dyDescent="0.25">
      <c r="A16" s="25"/>
      <c r="B16" s="22">
        <v>45527</v>
      </c>
      <c r="C16">
        <v>2326.0099999999998</v>
      </c>
      <c r="D16">
        <v>4181.38</v>
      </c>
      <c r="E16">
        <v>554.16</v>
      </c>
      <c r="F16">
        <v>2326.02</v>
      </c>
      <c r="G16">
        <v>4181.38</v>
      </c>
      <c r="H16">
        <f t="shared" si="0"/>
        <v>6507.4</v>
      </c>
      <c r="I16" s="18" t="s">
        <v>34</v>
      </c>
      <c r="J16" s="18" t="s">
        <v>35</v>
      </c>
      <c r="K16" s="19">
        <f t="shared" si="1"/>
        <v>-7</v>
      </c>
      <c r="L16" s="18">
        <f t="shared" si="2"/>
        <v>45530</v>
      </c>
      <c r="M16" s="19">
        <f t="shared" si="3"/>
        <v>-17</v>
      </c>
      <c r="N16" s="14">
        <f t="shared" si="4"/>
        <v>-110625.79999999999</v>
      </c>
    </row>
    <row r="17" spans="1:14" ht="15" x14ac:dyDescent="0.25">
      <c r="A17" s="25"/>
      <c r="B17" s="22">
        <v>45541</v>
      </c>
      <c r="C17">
        <v>322.48999999999995</v>
      </c>
      <c r="D17">
        <v>1378.93</v>
      </c>
      <c r="E17">
        <v>0</v>
      </c>
      <c r="F17">
        <v>322.48999999999995</v>
      </c>
      <c r="G17">
        <v>1378.93</v>
      </c>
      <c r="H17">
        <f t="shared" si="0"/>
        <v>1701.42</v>
      </c>
      <c r="I17" s="18" t="s">
        <v>36</v>
      </c>
      <c r="J17" s="18" t="s">
        <v>37</v>
      </c>
      <c r="K17" s="19">
        <f t="shared" si="1"/>
        <v>-7</v>
      </c>
      <c r="L17" s="18">
        <f t="shared" si="2"/>
        <v>45544</v>
      </c>
      <c r="M17" s="19">
        <f t="shared" si="3"/>
        <v>-17</v>
      </c>
      <c r="N17" s="14">
        <f t="shared" si="4"/>
        <v>-28924.14</v>
      </c>
    </row>
    <row r="18" spans="1:14" ht="15" x14ac:dyDescent="0.25">
      <c r="A18" s="25"/>
      <c r="B18" s="22">
        <v>45555</v>
      </c>
      <c r="C18">
        <v>296.71000000000004</v>
      </c>
      <c r="D18">
        <v>1268.6499999999999</v>
      </c>
      <c r="E18">
        <v>0</v>
      </c>
      <c r="F18">
        <v>296.71000000000004</v>
      </c>
      <c r="G18">
        <v>1268.6499999999999</v>
      </c>
      <c r="H18">
        <f t="shared" si="0"/>
        <v>1565.36</v>
      </c>
      <c r="I18" s="18" t="s">
        <v>38</v>
      </c>
      <c r="J18" s="18" t="s">
        <v>39</v>
      </c>
      <c r="K18" s="19">
        <f t="shared" si="1"/>
        <v>-7</v>
      </c>
      <c r="L18" s="18">
        <f t="shared" si="2"/>
        <v>45558</v>
      </c>
      <c r="M18" s="19">
        <f t="shared" si="3"/>
        <v>-17</v>
      </c>
      <c r="N18" s="14">
        <f t="shared" si="4"/>
        <v>-26611.119999999999</v>
      </c>
    </row>
    <row r="19" spans="1:14" ht="15" x14ac:dyDescent="0.25">
      <c r="A19" s="25"/>
      <c r="B19" s="22">
        <v>45569</v>
      </c>
      <c r="C19">
        <v>382.74</v>
      </c>
      <c r="D19">
        <v>1636.58</v>
      </c>
      <c r="E19">
        <v>0</v>
      </c>
      <c r="F19">
        <v>382.74</v>
      </c>
      <c r="G19">
        <v>1636.58</v>
      </c>
      <c r="H19">
        <f t="shared" si="0"/>
        <v>2019.32</v>
      </c>
      <c r="I19" s="18">
        <v>45549</v>
      </c>
      <c r="J19" s="18">
        <v>45562</v>
      </c>
      <c r="K19" s="19">
        <f t="shared" si="1"/>
        <v>-7</v>
      </c>
      <c r="L19" s="18">
        <f t="shared" si="2"/>
        <v>45572</v>
      </c>
      <c r="M19" s="19">
        <f t="shared" si="3"/>
        <v>-17</v>
      </c>
      <c r="N19" s="14">
        <f t="shared" si="4"/>
        <v>-34328.44</v>
      </c>
    </row>
    <row r="20" spans="1:14" ht="15" x14ac:dyDescent="0.25">
      <c r="A20" s="25"/>
      <c r="B20" s="22">
        <v>45583</v>
      </c>
      <c r="C20">
        <v>588.71</v>
      </c>
      <c r="D20">
        <v>2517.23</v>
      </c>
      <c r="E20">
        <v>0</v>
      </c>
      <c r="F20">
        <v>588.71</v>
      </c>
      <c r="G20">
        <v>2517.23</v>
      </c>
      <c r="H20">
        <f t="shared" si="0"/>
        <v>3105.94</v>
      </c>
      <c r="I20" s="18">
        <v>45563</v>
      </c>
      <c r="J20" s="18">
        <v>45576</v>
      </c>
      <c r="K20" s="19">
        <f t="shared" si="1"/>
        <v>-7</v>
      </c>
      <c r="L20" s="18">
        <f t="shared" si="2"/>
        <v>45586</v>
      </c>
      <c r="M20" s="19">
        <f t="shared" si="3"/>
        <v>-17</v>
      </c>
      <c r="N20" s="14">
        <f t="shared" si="4"/>
        <v>-52800.98</v>
      </c>
    </row>
    <row r="21" spans="1:14" ht="15" x14ac:dyDescent="0.25">
      <c r="A21" s="25"/>
      <c r="B21" s="22">
        <v>45597</v>
      </c>
      <c r="C21">
        <v>383.82</v>
      </c>
      <c r="D21">
        <v>1641.1299999999999</v>
      </c>
      <c r="E21">
        <v>0</v>
      </c>
      <c r="F21">
        <v>383.82</v>
      </c>
      <c r="G21">
        <v>1641.1299999999999</v>
      </c>
      <c r="H21">
        <f t="shared" si="0"/>
        <v>2024.9499999999998</v>
      </c>
      <c r="I21" s="18">
        <v>45577</v>
      </c>
      <c r="J21" s="18">
        <v>45590</v>
      </c>
      <c r="K21" s="19">
        <f t="shared" si="1"/>
        <v>-7</v>
      </c>
      <c r="L21" s="18">
        <f t="shared" si="2"/>
        <v>45600</v>
      </c>
      <c r="M21" s="19">
        <f t="shared" si="3"/>
        <v>-17</v>
      </c>
      <c r="N21" s="14">
        <f t="shared" si="4"/>
        <v>-34424.149999999994</v>
      </c>
    </row>
    <row r="22" spans="1:14" ht="15" x14ac:dyDescent="0.25">
      <c r="A22" s="25"/>
      <c r="B22" s="22">
        <v>45611</v>
      </c>
      <c r="C22">
        <v>295.04999999999995</v>
      </c>
      <c r="D22">
        <v>1196.52</v>
      </c>
      <c r="E22">
        <v>0</v>
      </c>
      <c r="F22">
        <v>295.04999999999995</v>
      </c>
      <c r="G22">
        <v>1196.52</v>
      </c>
      <c r="H22">
        <f t="shared" si="0"/>
        <v>1491.57</v>
      </c>
      <c r="I22" s="18">
        <v>45591</v>
      </c>
      <c r="J22" s="18">
        <v>45604</v>
      </c>
      <c r="K22" s="19">
        <f t="shared" si="1"/>
        <v>-7</v>
      </c>
      <c r="L22" s="18">
        <f t="shared" si="2"/>
        <v>45614</v>
      </c>
      <c r="M22" s="19">
        <f t="shared" si="3"/>
        <v>-17</v>
      </c>
      <c r="N22" s="14">
        <f t="shared" si="4"/>
        <v>-25356.69</v>
      </c>
    </row>
    <row r="23" spans="1:14" ht="15" x14ac:dyDescent="0.25">
      <c r="A23" s="25"/>
      <c r="B23" s="22">
        <v>45625</v>
      </c>
      <c r="C23">
        <v>223.28</v>
      </c>
      <c r="D23">
        <v>276.25</v>
      </c>
      <c r="E23">
        <v>0</v>
      </c>
      <c r="F23">
        <v>223.28</v>
      </c>
      <c r="G23">
        <v>276.25</v>
      </c>
      <c r="H23">
        <f t="shared" si="0"/>
        <v>499.53</v>
      </c>
      <c r="I23" s="18">
        <v>45605</v>
      </c>
      <c r="J23" s="18">
        <v>45618</v>
      </c>
      <c r="K23" s="19">
        <f t="shared" si="1"/>
        <v>-7</v>
      </c>
      <c r="L23" s="18">
        <f t="shared" si="2"/>
        <v>45628</v>
      </c>
      <c r="M23" s="19">
        <f t="shared" si="3"/>
        <v>-17</v>
      </c>
      <c r="N23" s="14">
        <f t="shared" si="4"/>
        <v>-8492.01</v>
      </c>
    </row>
    <row r="24" spans="1:14" ht="15" x14ac:dyDescent="0.25">
      <c r="A24" s="25"/>
      <c r="B24" s="22">
        <v>45639</v>
      </c>
      <c r="C24">
        <v>238.91</v>
      </c>
      <c r="D24">
        <v>256.47000000000003</v>
      </c>
      <c r="E24">
        <v>0</v>
      </c>
      <c r="F24">
        <v>238.91</v>
      </c>
      <c r="G24">
        <v>256.47000000000003</v>
      </c>
      <c r="H24">
        <f t="shared" si="0"/>
        <v>495.38</v>
      </c>
      <c r="I24" s="18">
        <v>45619</v>
      </c>
      <c r="J24" s="18">
        <v>45632</v>
      </c>
      <c r="K24" s="19">
        <f t="shared" si="1"/>
        <v>-7</v>
      </c>
      <c r="L24" s="18">
        <f t="shared" si="2"/>
        <v>45642</v>
      </c>
      <c r="M24" s="19">
        <f t="shared" si="3"/>
        <v>-17</v>
      </c>
      <c r="N24" s="14">
        <f t="shared" si="4"/>
        <v>-8421.4599999999991</v>
      </c>
    </row>
    <row r="25" spans="1:14" ht="15" x14ac:dyDescent="0.25">
      <c r="A25" s="25"/>
      <c r="B25" s="22">
        <v>45653</v>
      </c>
      <c r="C25">
        <v>223.32999999999998</v>
      </c>
      <c r="D25">
        <v>319.97000000000003</v>
      </c>
      <c r="E25">
        <v>0</v>
      </c>
      <c r="F25">
        <v>223.32999999999998</v>
      </c>
      <c r="G25">
        <v>319.97000000000003</v>
      </c>
      <c r="H25">
        <f t="shared" si="0"/>
        <v>543.29999999999995</v>
      </c>
      <c r="I25" s="18">
        <v>45633</v>
      </c>
      <c r="J25" s="18">
        <v>45646</v>
      </c>
      <c r="K25" s="19">
        <f t="shared" si="1"/>
        <v>-7</v>
      </c>
      <c r="L25" s="18">
        <f t="shared" si="2"/>
        <v>45656</v>
      </c>
      <c r="M25" s="19">
        <f t="shared" si="3"/>
        <v>-17</v>
      </c>
      <c r="N25" s="14">
        <f t="shared" si="4"/>
        <v>-9236.0999999999985</v>
      </c>
    </row>
    <row r="26" spans="1:14" ht="15" x14ac:dyDescent="0.25">
      <c r="A26" s="25"/>
      <c r="B26" s="22">
        <v>45667</v>
      </c>
      <c r="C26">
        <v>214.83999999999997</v>
      </c>
      <c r="D26">
        <v>918.61999999999989</v>
      </c>
      <c r="E26">
        <v>0</v>
      </c>
      <c r="F26">
        <v>214.83999999999997</v>
      </c>
      <c r="G26">
        <v>918.61999999999989</v>
      </c>
      <c r="H26">
        <f t="shared" si="0"/>
        <v>1133.4599999999998</v>
      </c>
      <c r="I26" s="18">
        <v>45647</v>
      </c>
      <c r="J26" s="18">
        <v>45660</v>
      </c>
      <c r="K26" s="19">
        <f t="shared" si="1"/>
        <v>-7</v>
      </c>
      <c r="L26" s="18">
        <f t="shared" si="2"/>
        <v>45670</v>
      </c>
      <c r="M26" s="19">
        <f t="shared" si="3"/>
        <v>-17</v>
      </c>
      <c r="N26" s="14">
        <f t="shared" si="4"/>
        <v>-19268.819999999996</v>
      </c>
    </row>
    <row r="27" spans="1:14" ht="15" x14ac:dyDescent="0.25">
      <c r="A27" s="25"/>
      <c r="B27" s="22">
        <v>45681</v>
      </c>
      <c r="C27">
        <v>356.58</v>
      </c>
      <c r="D27">
        <v>1524.6799999999998</v>
      </c>
      <c r="E27">
        <v>0</v>
      </c>
      <c r="F27">
        <v>356.58</v>
      </c>
      <c r="G27">
        <v>1524.6799999999998</v>
      </c>
      <c r="H27">
        <f t="shared" si="0"/>
        <v>1881.2599999999998</v>
      </c>
      <c r="I27" s="18">
        <v>45661</v>
      </c>
      <c r="J27" s="18">
        <v>45674</v>
      </c>
      <c r="K27" s="19">
        <f t="shared" si="1"/>
        <v>-7</v>
      </c>
      <c r="L27" s="18">
        <f t="shared" si="2"/>
        <v>45684</v>
      </c>
      <c r="M27" s="19">
        <f t="shared" si="3"/>
        <v>-17</v>
      </c>
      <c r="N27" s="14">
        <f t="shared" si="4"/>
        <v>-31981.419999999995</v>
      </c>
    </row>
    <row r="28" spans="1:14" ht="15" x14ac:dyDescent="0.25">
      <c r="A28" s="25"/>
      <c r="B28" s="22">
        <v>45695</v>
      </c>
      <c r="C28">
        <v>218.9</v>
      </c>
      <c r="D28">
        <v>936.02</v>
      </c>
      <c r="E28">
        <v>0</v>
      </c>
      <c r="F28">
        <v>218.9</v>
      </c>
      <c r="G28">
        <v>936.02</v>
      </c>
      <c r="H28">
        <f t="shared" si="0"/>
        <v>1154.92</v>
      </c>
      <c r="I28" s="18">
        <v>45675</v>
      </c>
      <c r="J28" s="18">
        <v>45688</v>
      </c>
      <c r="K28" s="19">
        <f t="shared" si="1"/>
        <v>-7</v>
      </c>
      <c r="L28" s="18">
        <f t="shared" si="2"/>
        <v>45698</v>
      </c>
      <c r="M28" s="19">
        <f t="shared" si="3"/>
        <v>-17</v>
      </c>
      <c r="N28" s="14">
        <f t="shared" si="4"/>
        <v>-19633.64</v>
      </c>
    </row>
    <row r="29" spans="1:14" ht="15" x14ac:dyDescent="0.25">
      <c r="A29" s="25"/>
      <c r="B29" s="22">
        <v>45709</v>
      </c>
      <c r="C29">
        <v>278.31</v>
      </c>
      <c r="D29">
        <v>1190</v>
      </c>
      <c r="E29">
        <v>0</v>
      </c>
      <c r="F29">
        <v>278.31</v>
      </c>
      <c r="G29">
        <v>1190</v>
      </c>
      <c r="H29">
        <f t="shared" si="0"/>
        <v>1468.31</v>
      </c>
      <c r="I29" s="18">
        <v>45689</v>
      </c>
      <c r="J29" s="18">
        <v>45702</v>
      </c>
      <c r="K29" s="19">
        <f t="shared" si="1"/>
        <v>-7</v>
      </c>
      <c r="L29" s="18">
        <f t="shared" si="2"/>
        <v>45712</v>
      </c>
      <c r="M29" s="19">
        <f t="shared" si="3"/>
        <v>-17</v>
      </c>
      <c r="N29" s="14">
        <f t="shared" si="4"/>
        <v>-24961.27</v>
      </c>
    </row>
    <row r="30" spans="1:14" ht="15" x14ac:dyDescent="0.25">
      <c r="A30" s="25"/>
      <c r="B30" s="22">
        <v>45716</v>
      </c>
      <c r="C30">
        <v>768.04</v>
      </c>
      <c r="D30">
        <v>3284.07</v>
      </c>
      <c r="E30">
        <v>0</v>
      </c>
      <c r="F30">
        <v>768.04</v>
      </c>
      <c r="G30">
        <v>3284.07</v>
      </c>
      <c r="H30">
        <f t="shared" si="0"/>
        <v>4052.11</v>
      </c>
      <c r="I30" s="18">
        <v>45703</v>
      </c>
      <c r="J30" s="18">
        <v>45716</v>
      </c>
      <c r="K30" s="19">
        <f t="shared" si="1"/>
        <v>-7</v>
      </c>
      <c r="L30" s="18">
        <f t="shared" si="2"/>
        <v>45719</v>
      </c>
      <c r="M30" s="19">
        <f t="shared" si="3"/>
        <v>-10</v>
      </c>
      <c r="N30" s="14">
        <f t="shared" si="4"/>
        <v>-40521.1</v>
      </c>
    </row>
    <row r="31" spans="1:14" ht="15" x14ac:dyDescent="0.25">
      <c r="A31" s="25"/>
      <c r="B31" s="22">
        <v>45723</v>
      </c>
      <c r="C31">
        <v>384.39</v>
      </c>
      <c r="D31">
        <v>1643.6</v>
      </c>
      <c r="E31">
        <v>0</v>
      </c>
      <c r="F31">
        <v>384.39</v>
      </c>
      <c r="G31">
        <v>1643.6</v>
      </c>
      <c r="H31">
        <f t="shared" si="0"/>
        <v>2027.9899999999998</v>
      </c>
      <c r="I31" s="18">
        <v>45703</v>
      </c>
      <c r="J31" s="18">
        <v>45716</v>
      </c>
      <c r="K31" s="19">
        <f t="shared" si="1"/>
        <v>-7</v>
      </c>
      <c r="L31" s="18">
        <f t="shared" si="2"/>
        <v>45726</v>
      </c>
      <c r="M31" s="19">
        <f t="shared" si="3"/>
        <v>-17</v>
      </c>
      <c r="N31" s="14">
        <f t="shared" si="4"/>
        <v>-34475.829999999994</v>
      </c>
    </row>
    <row r="32" spans="1:14" ht="15" x14ac:dyDescent="0.25">
      <c r="A32" s="25"/>
      <c r="B32" s="22">
        <v>45730</v>
      </c>
      <c r="C32">
        <v>546.59999999999991</v>
      </c>
      <c r="D32">
        <v>2337.1899999999996</v>
      </c>
      <c r="E32">
        <v>0</v>
      </c>
      <c r="F32">
        <v>546.59999999999991</v>
      </c>
      <c r="G32">
        <v>2337.1899999999996</v>
      </c>
      <c r="H32">
        <f t="shared" si="0"/>
        <v>2883.7899999999995</v>
      </c>
      <c r="I32" s="18">
        <v>45717</v>
      </c>
      <c r="J32" s="18">
        <v>45730</v>
      </c>
      <c r="K32" s="19">
        <f t="shared" si="1"/>
        <v>-7</v>
      </c>
      <c r="L32" s="18">
        <f t="shared" si="2"/>
        <v>45733</v>
      </c>
      <c r="M32" s="19">
        <f t="shared" si="3"/>
        <v>-10</v>
      </c>
      <c r="N32" s="14">
        <f t="shared" si="4"/>
        <v>-28837.899999999994</v>
      </c>
    </row>
    <row r="33" spans="1:14" ht="15" x14ac:dyDescent="0.25">
      <c r="A33" s="25"/>
      <c r="B33" s="22">
        <v>45737</v>
      </c>
      <c r="C33">
        <v>291.94</v>
      </c>
      <c r="D33">
        <v>1248.1400000000001</v>
      </c>
      <c r="E33">
        <v>0</v>
      </c>
      <c r="F33">
        <v>291.94</v>
      </c>
      <c r="G33">
        <v>1248.1400000000001</v>
      </c>
      <c r="H33">
        <f t="shared" si="0"/>
        <v>1540.0800000000002</v>
      </c>
      <c r="I33" s="18">
        <v>45717</v>
      </c>
      <c r="J33" s="18">
        <v>45730</v>
      </c>
      <c r="K33" s="19">
        <f t="shared" si="1"/>
        <v>-7</v>
      </c>
      <c r="L33" s="18">
        <f t="shared" si="2"/>
        <v>45740</v>
      </c>
      <c r="M33" s="19">
        <f t="shared" si="3"/>
        <v>-17</v>
      </c>
      <c r="N33" s="14">
        <f t="shared" si="4"/>
        <v>-26181.360000000004</v>
      </c>
    </row>
    <row r="34" spans="1:14" ht="15" x14ac:dyDescent="0.25">
      <c r="A34" s="26"/>
      <c r="B34" s="27">
        <v>45740</v>
      </c>
      <c r="C34" s="11">
        <v>6.64</v>
      </c>
      <c r="D34" s="11">
        <v>28.38</v>
      </c>
      <c r="E34" s="11">
        <v>0</v>
      </c>
      <c r="F34" s="11">
        <v>6.64</v>
      </c>
      <c r="G34" s="11">
        <v>28.38</v>
      </c>
      <c r="H34" s="11">
        <f t="shared" si="0"/>
        <v>35.019999999999996</v>
      </c>
      <c r="I34" s="20">
        <f>J33+1</f>
        <v>45731</v>
      </c>
      <c r="J34" s="20">
        <f>I34+13</f>
        <v>45744</v>
      </c>
      <c r="K34" s="21">
        <f t="shared" si="1"/>
        <v>-7</v>
      </c>
      <c r="L34" s="20">
        <f t="shared" si="2"/>
        <v>45741</v>
      </c>
      <c r="M34" s="21">
        <f t="shared" si="3"/>
        <v>-4</v>
      </c>
      <c r="N34" s="15">
        <f t="shared" si="4"/>
        <v>-140.07999999999998</v>
      </c>
    </row>
    <row r="35" spans="1:14" ht="15" x14ac:dyDescent="0.25">
      <c r="A35" s="23" t="s">
        <v>8</v>
      </c>
      <c r="B35" s="24">
        <v>45387</v>
      </c>
      <c r="C35" s="4">
        <v>79.89</v>
      </c>
      <c r="D35" s="4">
        <v>341.56</v>
      </c>
      <c r="E35" s="4">
        <v>0</v>
      </c>
      <c r="F35" s="4">
        <v>79.89</v>
      </c>
      <c r="G35" s="4">
        <v>341.56</v>
      </c>
      <c r="H35" s="4">
        <f t="shared" si="0"/>
        <v>421.45</v>
      </c>
      <c r="I35" s="16" t="s">
        <v>14</v>
      </c>
      <c r="J35" s="16" t="s">
        <v>15</v>
      </c>
      <c r="K35" s="17">
        <f t="shared" si="1"/>
        <v>-7</v>
      </c>
      <c r="L35" s="16">
        <f t="shared" si="2"/>
        <v>45390</v>
      </c>
      <c r="M35" s="17">
        <f t="shared" ref="M35:M62" si="5">+J35-L35+K35</f>
        <v>-17</v>
      </c>
      <c r="N35" s="13">
        <f t="shared" si="4"/>
        <v>-7164.65</v>
      </c>
    </row>
    <row r="36" spans="1:14" ht="15" x14ac:dyDescent="0.25">
      <c r="A36" s="25"/>
      <c r="B36" s="22">
        <v>45401</v>
      </c>
      <c r="C36">
        <v>65.099999999999994</v>
      </c>
      <c r="D36">
        <v>278.39999999999998</v>
      </c>
      <c r="E36">
        <v>0</v>
      </c>
      <c r="F36">
        <v>65.099999999999994</v>
      </c>
      <c r="G36">
        <v>278.39999999999998</v>
      </c>
      <c r="H36">
        <f t="shared" si="0"/>
        <v>343.5</v>
      </c>
      <c r="I36" s="18" t="s">
        <v>16</v>
      </c>
      <c r="J36" s="18" t="s">
        <v>17</v>
      </c>
      <c r="K36" s="19">
        <f t="shared" si="1"/>
        <v>-7</v>
      </c>
      <c r="L36" s="18">
        <f t="shared" si="2"/>
        <v>45404</v>
      </c>
      <c r="M36" s="19">
        <f t="shared" si="5"/>
        <v>-17</v>
      </c>
      <c r="N36" s="14">
        <f t="shared" si="4"/>
        <v>-5839.5</v>
      </c>
    </row>
    <row r="37" spans="1:14" ht="15" x14ac:dyDescent="0.25">
      <c r="A37" s="25"/>
      <c r="B37" s="22">
        <v>45415</v>
      </c>
      <c r="C37">
        <v>68.23</v>
      </c>
      <c r="D37">
        <v>291.73</v>
      </c>
      <c r="E37">
        <v>0</v>
      </c>
      <c r="F37">
        <v>68.23</v>
      </c>
      <c r="G37">
        <v>291.73</v>
      </c>
      <c r="H37">
        <f t="shared" si="0"/>
        <v>359.96000000000004</v>
      </c>
      <c r="I37" s="18" t="s">
        <v>16</v>
      </c>
      <c r="J37" s="18" t="s">
        <v>17</v>
      </c>
      <c r="K37" s="19">
        <f t="shared" si="1"/>
        <v>-7</v>
      </c>
      <c r="L37" s="18">
        <f t="shared" si="2"/>
        <v>45418</v>
      </c>
      <c r="M37" s="19">
        <f t="shared" si="5"/>
        <v>-31</v>
      </c>
      <c r="N37" s="14">
        <f t="shared" si="4"/>
        <v>-11158.760000000002</v>
      </c>
    </row>
    <row r="38" spans="1:14" ht="15" x14ac:dyDescent="0.25">
      <c r="A38" s="25"/>
      <c r="B38" s="22">
        <v>45429</v>
      </c>
      <c r="C38">
        <v>65.930000000000007</v>
      </c>
      <c r="D38">
        <v>281.91000000000003</v>
      </c>
      <c r="E38">
        <v>0</v>
      </c>
      <c r="F38">
        <v>65.930000000000007</v>
      </c>
      <c r="G38">
        <v>281.91000000000003</v>
      </c>
      <c r="H38">
        <f t="shared" si="0"/>
        <v>347.84000000000003</v>
      </c>
      <c r="I38" s="18" t="s">
        <v>18</v>
      </c>
      <c r="J38" s="18" t="s">
        <v>19</v>
      </c>
      <c r="K38" s="19">
        <f t="shared" si="1"/>
        <v>-7</v>
      </c>
      <c r="L38" s="18">
        <f t="shared" si="2"/>
        <v>45432</v>
      </c>
      <c r="M38" s="19">
        <f t="shared" si="5"/>
        <v>-31</v>
      </c>
      <c r="N38" s="14">
        <f t="shared" si="4"/>
        <v>-10783.04</v>
      </c>
    </row>
    <row r="39" spans="1:14" ht="15" x14ac:dyDescent="0.25">
      <c r="A39" s="25"/>
      <c r="B39" s="22">
        <v>45443</v>
      </c>
      <c r="C39">
        <v>67.489999999999995</v>
      </c>
      <c r="D39">
        <v>288.56</v>
      </c>
      <c r="E39">
        <v>0</v>
      </c>
      <c r="F39">
        <v>67.489999999999995</v>
      </c>
      <c r="G39">
        <v>288.56</v>
      </c>
      <c r="H39">
        <f t="shared" si="0"/>
        <v>356.05</v>
      </c>
      <c r="I39" s="18" t="s">
        <v>20</v>
      </c>
      <c r="J39" s="18" t="s">
        <v>21</v>
      </c>
      <c r="K39" s="19">
        <f t="shared" si="1"/>
        <v>-7</v>
      </c>
      <c r="L39" s="18">
        <f t="shared" si="2"/>
        <v>45446</v>
      </c>
      <c r="M39" s="19">
        <f t="shared" si="5"/>
        <v>-31</v>
      </c>
      <c r="N39" s="14">
        <f t="shared" si="4"/>
        <v>-11037.550000000001</v>
      </c>
    </row>
    <row r="40" spans="1:14" ht="15" x14ac:dyDescent="0.25">
      <c r="A40" s="25"/>
      <c r="B40" s="22">
        <v>45457</v>
      </c>
      <c r="C40">
        <v>66.77</v>
      </c>
      <c r="D40">
        <v>285.52</v>
      </c>
      <c r="E40">
        <v>0</v>
      </c>
      <c r="F40">
        <v>66.77</v>
      </c>
      <c r="G40">
        <v>285.52</v>
      </c>
      <c r="H40">
        <f t="shared" si="0"/>
        <v>352.28999999999996</v>
      </c>
      <c r="I40" s="18" t="s">
        <v>20</v>
      </c>
      <c r="J40" s="18" t="s">
        <v>21</v>
      </c>
      <c r="K40" s="19">
        <f t="shared" si="1"/>
        <v>-7</v>
      </c>
      <c r="L40" s="18">
        <f t="shared" si="2"/>
        <v>45460</v>
      </c>
      <c r="M40" s="19">
        <f t="shared" si="5"/>
        <v>-45</v>
      </c>
      <c r="N40" s="14">
        <f t="shared" si="4"/>
        <v>-15853.05</v>
      </c>
    </row>
    <row r="41" spans="1:14" ht="15" x14ac:dyDescent="0.25">
      <c r="A41" s="25"/>
      <c r="B41" s="22">
        <v>45471</v>
      </c>
      <c r="C41">
        <v>67.84</v>
      </c>
      <c r="D41">
        <v>290.08</v>
      </c>
      <c r="E41">
        <v>0</v>
      </c>
      <c r="F41">
        <v>67.84</v>
      </c>
      <c r="G41">
        <v>290.08</v>
      </c>
      <c r="H41">
        <f t="shared" si="0"/>
        <v>357.91999999999996</v>
      </c>
      <c r="I41" s="18" t="s">
        <v>22</v>
      </c>
      <c r="J41" s="18" t="s">
        <v>23</v>
      </c>
      <c r="K41" s="19">
        <f t="shared" si="1"/>
        <v>-7</v>
      </c>
      <c r="L41" s="18">
        <f t="shared" si="2"/>
        <v>45474</v>
      </c>
      <c r="M41" s="19">
        <f t="shared" si="5"/>
        <v>-45</v>
      </c>
      <c r="N41" s="14">
        <f t="shared" si="4"/>
        <v>-16106.399999999998</v>
      </c>
    </row>
    <row r="42" spans="1:14" ht="15" x14ac:dyDescent="0.25">
      <c r="A42" s="25"/>
      <c r="B42" s="22">
        <v>45485</v>
      </c>
      <c r="C42">
        <v>66.78</v>
      </c>
      <c r="D42">
        <v>285.52</v>
      </c>
      <c r="E42">
        <v>0</v>
      </c>
      <c r="F42">
        <v>66.78</v>
      </c>
      <c r="G42">
        <v>285.52</v>
      </c>
      <c r="H42">
        <f t="shared" si="0"/>
        <v>352.29999999999995</v>
      </c>
      <c r="I42" s="18" t="s">
        <v>22</v>
      </c>
      <c r="J42" s="18" t="s">
        <v>23</v>
      </c>
      <c r="K42" s="19">
        <f t="shared" si="1"/>
        <v>-7</v>
      </c>
      <c r="L42" s="18">
        <f t="shared" si="2"/>
        <v>45488</v>
      </c>
      <c r="M42" s="19">
        <f t="shared" si="5"/>
        <v>-59</v>
      </c>
      <c r="N42" s="14">
        <f t="shared" si="4"/>
        <v>-20785.699999999997</v>
      </c>
    </row>
    <row r="43" spans="1:14" ht="15" x14ac:dyDescent="0.25">
      <c r="A43" s="25"/>
      <c r="B43" s="22">
        <v>45499</v>
      </c>
      <c r="C43">
        <v>71.28</v>
      </c>
      <c r="D43">
        <v>304.8</v>
      </c>
      <c r="E43">
        <v>0</v>
      </c>
      <c r="F43">
        <v>71.28</v>
      </c>
      <c r="G43">
        <v>304.8</v>
      </c>
      <c r="H43">
        <f t="shared" si="0"/>
        <v>376.08000000000004</v>
      </c>
      <c r="I43" s="18" t="s">
        <v>24</v>
      </c>
      <c r="J43" s="18" t="s">
        <v>25</v>
      </c>
      <c r="K43" s="19">
        <f t="shared" si="1"/>
        <v>-7</v>
      </c>
      <c r="L43" s="18">
        <f t="shared" si="2"/>
        <v>45502</v>
      </c>
      <c r="M43" s="19">
        <f t="shared" si="5"/>
        <v>-59</v>
      </c>
      <c r="N43" s="14">
        <f t="shared" si="4"/>
        <v>-22188.720000000001</v>
      </c>
    </row>
    <row r="44" spans="1:14" ht="15" x14ac:dyDescent="0.25">
      <c r="A44" s="25"/>
      <c r="B44" s="22">
        <v>45513</v>
      </c>
      <c r="C44">
        <v>67.849999999999994</v>
      </c>
      <c r="D44">
        <v>290.08</v>
      </c>
      <c r="E44">
        <v>0</v>
      </c>
      <c r="F44">
        <v>67.849999999999994</v>
      </c>
      <c r="G44">
        <v>290.08</v>
      </c>
      <c r="H44">
        <f t="shared" si="0"/>
        <v>357.92999999999995</v>
      </c>
      <c r="I44" s="18" t="s">
        <v>26</v>
      </c>
      <c r="J44" s="18" t="s">
        <v>27</v>
      </c>
      <c r="K44" s="19">
        <f t="shared" si="1"/>
        <v>-7</v>
      </c>
      <c r="L44" s="18">
        <f t="shared" si="2"/>
        <v>45516</v>
      </c>
      <c r="M44" s="19">
        <f t="shared" si="5"/>
        <v>-59</v>
      </c>
      <c r="N44" s="14">
        <f t="shared" si="4"/>
        <v>-21117.869999999995</v>
      </c>
    </row>
    <row r="45" spans="1:14" ht="15" x14ac:dyDescent="0.25">
      <c r="A45" s="25"/>
      <c r="B45" s="22">
        <v>45527</v>
      </c>
      <c r="C45">
        <v>69.97</v>
      </c>
      <c r="D45">
        <v>299.19</v>
      </c>
      <c r="E45">
        <v>0</v>
      </c>
      <c r="F45">
        <v>69.97</v>
      </c>
      <c r="G45">
        <v>299.19</v>
      </c>
      <c r="H45">
        <f t="shared" si="0"/>
        <v>369.15999999999997</v>
      </c>
      <c r="I45" s="18" t="s">
        <v>28</v>
      </c>
      <c r="J45" s="18" t="s">
        <v>29</v>
      </c>
      <c r="K45" s="19">
        <f t="shared" si="1"/>
        <v>-7</v>
      </c>
      <c r="L45" s="18">
        <f t="shared" si="2"/>
        <v>45530</v>
      </c>
      <c r="M45" s="19">
        <f t="shared" si="5"/>
        <v>-59</v>
      </c>
      <c r="N45" s="14">
        <f t="shared" si="4"/>
        <v>-21780.44</v>
      </c>
    </row>
    <row r="46" spans="1:14" ht="15" x14ac:dyDescent="0.25">
      <c r="A46" s="25"/>
      <c r="B46" s="22">
        <v>45541</v>
      </c>
      <c r="C46">
        <v>66.239999999999995</v>
      </c>
      <c r="D46">
        <v>283.25</v>
      </c>
      <c r="E46">
        <v>0</v>
      </c>
      <c r="F46">
        <v>66.239999999999995</v>
      </c>
      <c r="G46">
        <v>283.25</v>
      </c>
      <c r="H46">
        <f t="shared" si="0"/>
        <v>349.49</v>
      </c>
      <c r="I46" s="18" t="s">
        <v>30</v>
      </c>
      <c r="J46" s="18" t="s">
        <v>31</v>
      </c>
      <c r="K46" s="19">
        <f t="shared" si="1"/>
        <v>-7</v>
      </c>
      <c r="L46" s="18">
        <f t="shared" si="2"/>
        <v>45544</v>
      </c>
      <c r="M46" s="19">
        <f t="shared" si="5"/>
        <v>-59</v>
      </c>
      <c r="N46" s="14">
        <f t="shared" si="4"/>
        <v>-20619.91</v>
      </c>
    </row>
    <row r="47" spans="1:14" ht="15" x14ac:dyDescent="0.25">
      <c r="A47" s="25"/>
      <c r="B47" s="22">
        <v>45555</v>
      </c>
      <c r="C47">
        <v>66.78</v>
      </c>
      <c r="D47">
        <v>285.52</v>
      </c>
      <c r="E47">
        <v>0</v>
      </c>
      <c r="F47">
        <v>66.78</v>
      </c>
      <c r="G47">
        <v>285.52</v>
      </c>
      <c r="H47">
        <f t="shared" si="0"/>
        <v>352.29999999999995</v>
      </c>
      <c r="I47" s="18" t="s">
        <v>30</v>
      </c>
      <c r="J47" s="18" t="s">
        <v>31</v>
      </c>
      <c r="K47" s="19">
        <f t="shared" si="1"/>
        <v>-7</v>
      </c>
      <c r="L47" s="18">
        <f t="shared" si="2"/>
        <v>45558</v>
      </c>
      <c r="M47" s="19">
        <f t="shared" si="5"/>
        <v>-73</v>
      </c>
      <c r="N47" s="14">
        <f t="shared" si="4"/>
        <v>-25717.899999999998</v>
      </c>
    </row>
    <row r="48" spans="1:14" ht="15" x14ac:dyDescent="0.25">
      <c r="A48" s="25"/>
      <c r="B48" s="22">
        <v>45569</v>
      </c>
      <c r="C48">
        <v>65.97</v>
      </c>
      <c r="D48">
        <v>282.10000000000002</v>
      </c>
      <c r="E48">
        <v>0</v>
      </c>
      <c r="F48">
        <v>65.97</v>
      </c>
      <c r="G48">
        <v>282.10000000000002</v>
      </c>
      <c r="H48">
        <f t="shared" si="0"/>
        <v>348.07000000000005</v>
      </c>
      <c r="I48" s="18" t="s">
        <v>32</v>
      </c>
      <c r="J48" s="18" t="s">
        <v>33</v>
      </c>
      <c r="K48" s="19">
        <f t="shared" si="1"/>
        <v>-7</v>
      </c>
      <c r="L48" s="18">
        <f t="shared" si="2"/>
        <v>45572</v>
      </c>
      <c r="M48" s="19">
        <f t="shared" si="5"/>
        <v>-73</v>
      </c>
      <c r="N48" s="14">
        <f t="shared" si="4"/>
        <v>-25409.110000000004</v>
      </c>
    </row>
    <row r="49" spans="1:14" ht="15" x14ac:dyDescent="0.25">
      <c r="A49" s="25"/>
      <c r="B49" s="22">
        <v>45583</v>
      </c>
      <c r="C49">
        <v>67.84</v>
      </c>
      <c r="D49">
        <v>290.08</v>
      </c>
      <c r="E49">
        <v>0</v>
      </c>
      <c r="F49">
        <v>67.84</v>
      </c>
      <c r="G49">
        <v>290.08</v>
      </c>
      <c r="H49">
        <f t="shared" si="0"/>
        <v>357.91999999999996</v>
      </c>
      <c r="I49" s="18" t="s">
        <v>34</v>
      </c>
      <c r="J49" s="18" t="s">
        <v>35</v>
      </c>
      <c r="K49" s="19">
        <f t="shared" si="1"/>
        <v>-7</v>
      </c>
      <c r="L49" s="18">
        <f t="shared" si="2"/>
        <v>45586</v>
      </c>
      <c r="M49" s="19">
        <f t="shared" si="5"/>
        <v>-73</v>
      </c>
      <c r="N49" s="14">
        <f t="shared" si="4"/>
        <v>-26128.159999999996</v>
      </c>
    </row>
    <row r="50" spans="1:14" ht="15" x14ac:dyDescent="0.25">
      <c r="A50" s="25"/>
      <c r="B50" s="22">
        <v>45597</v>
      </c>
      <c r="C50">
        <v>67.84</v>
      </c>
      <c r="D50">
        <v>290.08</v>
      </c>
      <c r="E50">
        <v>0</v>
      </c>
      <c r="F50">
        <v>67.84</v>
      </c>
      <c r="G50">
        <v>290.08</v>
      </c>
      <c r="H50">
        <f t="shared" si="0"/>
        <v>357.91999999999996</v>
      </c>
      <c r="I50" s="18" t="s">
        <v>36</v>
      </c>
      <c r="J50" s="18" t="s">
        <v>37</v>
      </c>
      <c r="K50" s="19">
        <f t="shared" si="1"/>
        <v>-7</v>
      </c>
      <c r="L50" s="18">
        <f t="shared" si="2"/>
        <v>45600</v>
      </c>
      <c r="M50" s="19">
        <f t="shared" si="5"/>
        <v>-73</v>
      </c>
      <c r="N50" s="14">
        <f t="shared" si="4"/>
        <v>-26128.159999999996</v>
      </c>
    </row>
    <row r="51" spans="1:14" ht="15" x14ac:dyDescent="0.25">
      <c r="A51" s="25"/>
      <c r="B51" s="22">
        <v>45611</v>
      </c>
      <c r="C51">
        <v>60.52</v>
      </c>
      <c r="D51">
        <v>258.74</v>
      </c>
      <c r="E51">
        <v>0</v>
      </c>
      <c r="F51">
        <v>60.52</v>
      </c>
      <c r="G51">
        <v>258.74</v>
      </c>
      <c r="H51">
        <f t="shared" si="0"/>
        <v>319.26</v>
      </c>
      <c r="I51" s="18" t="s">
        <v>38</v>
      </c>
      <c r="J51" s="18" t="s">
        <v>39</v>
      </c>
      <c r="K51" s="19">
        <f t="shared" si="1"/>
        <v>-7</v>
      </c>
      <c r="L51" s="18">
        <f t="shared" si="2"/>
        <v>45614</v>
      </c>
      <c r="M51" s="19">
        <f t="shared" si="5"/>
        <v>-73</v>
      </c>
      <c r="N51" s="14">
        <f t="shared" si="4"/>
        <v>-23305.98</v>
      </c>
    </row>
    <row r="52" spans="1:14" ht="15" x14ac:dyDescent="0.25">
      <c r="A52" s="25"/>
      <c r="B52" s="22">
        <v>45625</v>
      </c>
      <c r="C52">
        <v>59.72</v>
      </c>
      <c r="D52">
        <v>255.36</v>
      </c>
      <c r="E52">
        <v>0</v>
      </c>
      <c r="F52">
        <v>59.72</v>
      </c>
      <c r="G52">
        <v>255.36</v>
      </c>
      <c r="H52">
        <f t="shared" si="0"/>
        <v>315.08000000000004</v>
      </c>
      <c r="I52" s="18">
        <v>45549</v>
      </c>
      <c r="J52" s="18">
        <v>45562</v>
      </c>
      <c r="K52" s="19">
        <f t="shared" si="1"/>
        <v>-7</v>
      </c>
      <c r="L52" s="18">
        <f t="shared" si="2"/>
        <v>45628</v>
      </c>
      <c r="M52" s="19">
        <f t="shared" si="5"/>
        <v>-73</v>
      </c>
      <c r="N52" s="14">
        <f t="shared" si="4"/>
        <v>-23000.840000000004</v>
      </c>
    </row>
    <row r="53" spans="1:14" ht="15" x14ac:dyDescent="0.25">
      <c r="A53" s="25"/>
      <c r="B53" s="22">
        <v>45639</v>
      </c>
      <c r="C53">
        <v>59.04</v>
      </c>
      <c r="D53">
        <v>252.47</v>
      </c>
      <c r="E53">
        <v>0</v>
      </c>
      <c r="F53">
        <v>59.04</v>
      </c>
      <c r="G53">
        <v>252.47</v>
      </c>
      <c r="H53">
        <f t="shared" si="0"/>
        <v>311.51</v>
      </c>
      <c r="I53" s="18">
        <v>45563</v>
      </c>
      <c r="J53" s="18">
        <v>45576</v>
      </c>
      <c r="K53" s="19">
        <f t="shared" si="1"/>
        <v>-7</v>
      </c>
      <c r="L53" s="18">
        <f t="shared" si="2"/>
        <v>45642</v>
      </c>
      <c r="M53" s="19">
        <f t="shared" si="5"/>
        <v>-73</v>
      </c>
      <c r="N53" s="14">
        <f t="shared" si="4"/>
        <v>-22740.23</v>
      </c>
    </row>
    <row r="54" spans="1:14" ht="15" x14ac:dyDescent="0.25">
      <c r="A54" s="25"/>
      <c r="B54" s="22">
        <v>45653</v>
      </c>
      <c r="C54">
        <v>55.72</v>
      </c>
      <c r="D54">
        <v>238.23</v>
      </c>
      <c r="E54">
        <v>0</v>
      </c>
      <c r="F54">
        <v>55.72</v>
      </c>
      <c r="G54">
        <v>238.23</v>
      </c>
      <c r="H54">
        <f t="shared" si="0"/>
        <v>293.95</v>
      </c>
      <c r="I54" s="18">
        <v>45577</v>
      </c>
      <c r="J54" s="18">
        <v>45590</v>
      </c>
      <c r="K54" s="19">
        <f t="shared" si="1"/>
        <v>-7</v>
      </c>
      <c r="L54" s="18">
        <f t="shared" si="2"/>
        <v>45656</v>
      </c>
      <c r="M54" s="19">
        <f t="shared" si="5"/>
        <v>-73</v>
      </c>
      <c r="N54" s="14">
        <f t="shared" si="4"/>
        <v>-21458.35</v>
      </c>
    </row>
    <row r="55" spans="1:14" ht="15" x14ac:dyDescent="0.25">
      <c r="A55" s="25"/>
      <c r="B55" s="22">
        <v>45657</v>
      </c>
      <c r="C55">
        <v>0</v>
      </c>
      <c r="D55">
        <v>0</v>
      </c>
      <c r="E55">
        <v>0</v>
      </c>
      <c r="F55">
        <v>5.75</v>
      </c>
      <c r="G55">
        <v>24.59</v>
      </c>
      <c r="H55">
        <f t="shared" si="0"/>
        <v>30.34</v>
      </c>
      <c r="I55" s="18">
        <v>45591</v>
      </c>
      <c r="J55" s="18">
        <v>45604</v>
      </c>
      <c r="K55" s="19">
        <f t="shared" si="1"/>
        <v>-7</v>
      </c>
      <c r="L55" s="18">
        <f t="shared" si="2"/>
        <v>45658</v>
      </c>
      <c r="M55" s="19">
        <f t="shared" si="5"/>
        <v>-61</v>
      </c>
      <c r="N55" s="14">
        <f t="shared" si="4"/>
        <v>-1850.74</v>
      </c>
    </row>
    <row r="56" spans="1:14" ht="15" x14ac:dyDescent="0.25">
      <c r="A56" s="25"/>
      <c r="B56" s="22">
        <v>45667</v>
      </c>
      <c r="C56">
        <v>60.24</v>
      </c>
      <c r="D56">
        <v>257.56</v>
      </c>
      <c r="E56">
        <v>0</v>
      </c>
      <c r="F56">
        <v>60.24</v>
      </c>
      <c r="G56">
        <v>257.56</v>
      </c>
      <c r="H56">
        <f t="shared" si="0"/>
        <v>317.8</v>
      </c>
      <c r="I56" s="18">
        <v>45605</v>
      </c>
      <c r="J56" s="18">
        <v>45618</v>
      </c>
      <c r="K56" s="19">
        <f t="shared" si="1"/>
        <v>-7</v>
      </c>
      <c r="L56" s="18">
        <f t="shared" si="2"/>
        <v>45670</v>
      </c>
      <c r="M56" s="19">
        <f t="shared" si="5"/>
        <v>-59</v>
      </c>
      <c r="N56" s="14">
        <f t="shared" si="4"/>
        <v>-18750.2</v>
      </c>
    </row>
    <row r="57" spans="1:14" ht="15" x14ac:dyDescent="0.25">
      <c r="A57" s="25"/>
      <c r="B57" s="22">
        <v>45681</v>
      </c>
      <c r="C57">
        <v>66.67</v>
      </c>
      <c r="D57">
        <v>285.08999999999997</v>
      </c>
      <c r="E57">
        <v>0</v>
      </c>
      <c r="F57">
        <v>66.67</v>
      </c>
      <c r="G57">
        <v>285.08999999999997</v>
      </c>
      <c r="H57">
        <f t="shared" si="0"/>
        <v>351.76</v>
      </c>
      <c r="I57" s="18">
        <v>45619</v>
      </c>
      <c r="J57" s="18">
        <v>45632</v>
      </c>
      <c r="K57" s="19">
        <f t="shared" si="1"/>
        <v>-7</v>
      </c>
      <c r="L57" s="18">
        <f t="shared" si="2"/>
        <v>45684</v>
      </c>
      <c r="M57" s="19">
        <f t="shared" si="5"/>
        <v>-59</v>
      </c>
      <c r="N57" s="14">
        <f t="shared" si="4"/>
        <v>-20753.84</v>
      </c>
    </row>
    <row r="58" spans="1:14" ht="15" x14ac:dyDescent="0.25">
      <c r="A58" s="25"/>
      <c r="B58" s="22">
        <v>45695</v>
      </c>
      <c r="C58">
        <v>81.59</v>
      </c>
      <c r="D58">
        <v>348.87</v>
      </c>
      <c r="E58">
        <v>0</v>
      </c>
      <c r="F58">
        <v>81.59</v>
      </c>
      <c r="G58">
        <v>348.87</v>
      </c>
      <c r="H58">
        <f t="shared" si="0"/>
        <v>430.46000000000004</v>
      </c>
      <c r="I58" s="18">
        <v>45633</v>
      </c>
      <c r="J58" s="18">
        <v>45646</v>
      </c>
      <c r="K58" s="19">
        <f t="shared" si="1"/>
        <v>-7</v>
      </c>
      <c r="L58" s="18">
        <f t="shared" si="2"/>
        <v>45698</v>
      </c>
      <c r="M58" s="19">
        <f t="shared" si="5"/>
        <v>-59</v>
      </c>
      <c r="N58" s="14">
        <f t="shared" si="4"/>
        <v>-25397.140000000003</v>
      </c>
    </row>
    <row r="59" spans="1:14" ht="15" x14ac:dyDescent="0.25">
      <c r="A59" s="25"/>
      <c r="B59" s="22">
        <v>45709</v>
      </c>
      <c r="C59">
        <v>67.739999999999995</v>
      </c>
      <c r="D59">
        <v>289.64999999999998</v>
      </c>
      <c r="E59">
        <v>0</v>
      </c>
      <c r="F59">
        <v>67.739999999999995</v>
      </c>
      <c r="G59">
        <v>289.64999999999998</v>
      </c>
      <c r="H59">
        <f t="shared" si="0"/>
        <v>357.39</v>
      </c>
      <c r="I59" s="18">
        <v>45647</v>
      </c>
      <c r="J59" s="18">
        <v>45660</v>
      </c>
      <c r="K59" s="19">
        <f t="shared" si="1"/>
        <v>-7</v>
      </c>
      <c r="L59" s="18">
        <f t="shared" si="2"/>
        <v>45712</v>
      </c>
      <c r="M59" s="19">
        <f t="shared" si="5"/>
        <v>-59</v>
      </c>
      <c r="N59" s="14">
        <f t="shared" si="4"/>
        <v>-21086.01</v>
      </c>
    </row>
    <row r="60" spans="1:14" ht="15" x14ac:dyDescent="0.25">
      <c r="A60" s="25"/>
      <c r="B60" s="22">
        <v>45723</v>
      </c>
      <c r="C60">
        <v>67.739999999999995</v>
      </c>
      <c r="D60">
        <v>289.64</v>
      </c>
      <c r="E60">
        <v>0</v>
      </c>
      <c r="F60">
        <v>67.739999999999995</v>
      </c>
      <c r="G60">
        <v>289.64</v>
      </c>
      <c r="H60">
        <f t="shared" si="0"/>
        <v>357.38</v>
      </c>
      <c r="I60" s="18">
        <v>45661</v>
      </c>
      <c r="J60" s="18">
        <v>45674</v>
      </c>
      <c r="K60" s="19">
        <f t="shared" si="1"/>
        <v>-7</v>
      </c>
      <c r="L60" s="18">
        <f t="shared" si="2"/>
        <v>45726</v>
      </c>
      <c r="M60" s="19">
        <f t="shared" si="5"/>
        <v>-59</v>
      </c>
      <c r="N60" s="14">
        <f t="shared" si="4"/>
        <v>-21085.42</v>
      </c>
    </row>
    <row r="61" spans="1:14" ht="15" x14ac:dyDescent="0.25">
      <c r="A61" s="25"/>
      <c r="B61" s="22">
        <v>45730</v>
      </c>
      <c r="C61">
        <v>47.08</v>
      </c>
      <c r="D61">
        <v>201.33</v>
      </c>
      <c r="E61">
        <v>0</v>
      </c>
      <c r="F61">
        <v>47.08</v>
      </c>
      <c r="G61">
        <v>201.33</v>
      </c>
      <c r="H61">
        <f t="shared" si="0"/>
        <v>248.41000000000003</v>
      </c>
      <c r="I61" s="18">
        <v>45675</v>
      </c>
      <c r="J61" s="18">
        <v>45688</v>
      </c>
      <c r="K61" s="19">
        <f t="shared" si="1"/>
        <v>-7</v>
      </c>
      <c r="L61" s="18">
        <f t="shared" si="2"/>
        <v>45733</v>
      </c>
      <c r="M61" s="19">
        <f t="shared" si="5"/>
        <v>-52</v>
      </c>
      <c r="N61" s="14">
        <f t="shared" si="4"/>
        <v>-12917.320000000002</v>
      </c>
    </row>
    <row r="62" spans="1:14" ht="15" x14ac:dyDescent="0.25">
      <c r="A62" s="25"/>
      <c r="B62" s="22">
        <v>45737</v>
      </c>
      <c r="C62">
        <v>66.97</v>
      </c>
      <c r="D62">
        <v>286.33999999999997</v>
      </c>
      <c r="E62">
        <v>0</v>
      </c>
      <c r="F62">
        <v>66.97</v>
      </c>
      <c r="G62">
        <v>286.33999999999997</v>
      </c>
      <c r="H62">
        <f t="shared" si="0"/>
        <v>353.30999999999995</v>
      </c>
      <c r="I62" s="18">
        <v>45689</v>
      </c>
      <c r="J62" s="18">
        <v>45702</v>
      </c>
      <c r="K62" s="19">
        <f t="shared" si="1"/>
        <v>-7</v>
      </c>
      <c r="L62" s="18">
        <f t="shared" si="2"/>
        <v>45740</v>
      </c>
      <c r="M62" s="19">
        <f t="shared" si="5"/>
        <v>-45</v>
      </c>
      <c r="N62" s="14">
        <f t="shared" si="4"/>
        <v>-15898.949999999997</v>
      </c>
    </row>
    <row r="63" spans="1:14" ht="15" x14ac:dyDescent="0.25">
      <c r="A63" s="25"/>
      <c r="B63" s="22"/>
      <c r="I63" s="18"/>
      <c r="J63" s="18"/>
      <c r="K63" s="19"/>
      <c r="L63" s="18"/>
      <c r="M63" s="19"/>
      <c r="N63" s="14"/>
    </row>
    <row r="64" spans="1:14" ht="15" x14ac:dyDescent="0.25">
      <c r="A64" s="25"/>
      <c r="B64" s="22"/>
      <c r="I64" s="18"/>
      <c r="J64" s="18"/>
      <c r="K64" s="19"/>
      <c r="L64" s="18"/>
      <c r="M64" s="19"/>
      <c r="N64" s="14"/>
    </row>
    <row r="65" spans="1:14" ht="15" x14ac:dyDescent="0.25">
      <c r="A65" s="25"/>
      <c r="B65" s="22"/>
      <c r="I65" s="18"/>
      <c r="J65" s="18"/>
      <c r="K65" s="19"/>
      <c r="L65" s="18"/>
      <c r="M65" s="19"/>
      <c r="N65" s="14"/>
    </row>
    <row r="66" spans="1:14" ht="15" x14ac:dyDescent="0.25">
      <c r="A66" s="25"/>
      <c r="B66" s="22"/>
      <c r="I66" s="18"/>
      <c r="J66" s="18"/>
      <c r="K66" s="19"/>
      <c r="L66" s="18"/>
      <c r="M66" s="19"/>
      <c r="N66" s="14"/>
    </row>
    <row r="67" spans="1:14" ht="15" x14ac:dyDescent="0.25">
      <c r="A67" s="26"/>
      <c r="B67" s="27"/>
      <c r="C67" s="11"/>
      <c r="D67" s="11"/>
      <c r="E67" s="11"/>
      <c r="F67" s="11"/>
      <c r="G67" s="11"/>
      <c r="H67" s="11"/>
      <c r="I67" s="20"/>
      <c r="J67" s="20"/>
      <c r="K67" s="21"/>
      <c r="L67" s="20"/>
      <c r="M67" s="21"/>
      <c r="N67" s="15"/>
    </row>
  </sheetData>
  <phoneticPr fontId="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7E5DC-3A5E-44E1-A9AD-95B968152BF4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42326-47E4-47E6-98A0-0A1FDD51C162}">
  <dimension ref="A1:G62"/>
  <sheetViews>
    <sheetView workbookViewId="0"/>
  </sheetViews>
  <sheetFormatPr defaultColWidth="33.85546875" defaultRowHeight="12.75" x14ac:dyDescent="0.2"/>
  <cols>
    <col min="2" max="2" width="17.42578125" customWidth="1"/>
    <col min="3" max="3" width="17.7109375" customWidth="1"/>
    <col min="4" max="4" width="17.85546875" customWidth="1"/>
    <col min="6" max="6" width="26.7109375" customWidth="1"/>
    <col min="7" max="7" width="24.5703125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2" t="s">
        <v>7</v>
      </c>
      <c r="B2" s="3">
        <v>45387</v>
      </c>
      <c r="C2" s="4">
        <v>606.59</v>
      </c>
      <c r="D2" s="4">
        <v>2593.7000000000003</v>
      </c>
      <c r="E2" s="4">
        <v>0</v>
      </c>
      <c r="F2" s="4">
        <v>606.59</v>
      </c>
      <c r="G2" s="5">
        <v>2593.7000000000003</v>
      </c>
    </row>
    <row r="3" spans="1:7" x14ac:dyDescent="0.2">
      <c r="A3" s="6"/>
      <c r="B3" s="7">
        <v>45394</v>
      </c>
      <c r="C3">
        <v>0</v>
      </c>
      <c r="D3">
        <v>0</v>
      </c>
      <c r="E3">
        <v>0</v>
      </c>
      <c r="F3">
        <v>0</v>
      </c>
      <c r="G3" s="8">
        <v>0</v>
      </c>
    </row>
    <row r="4" spans="1:7" x14ac:dyDescent="0.2">
      <c r="A4" s="6"/>
      <c r="B4" s="7">
        <v>45401</v>
      </c>
      <c r="C4">
        <v>788.11</v>
      </c>
      <c r="D4">
        <v>3369.91</v>
      </c>
      <c r="E4">
        <v>0</v>
      </c>
      <c r="F4">
        <v>788.11</v>
      </c>
      <c r="G4" s="8">
        <v>3369.91</v>
      </c>
    </row>
    <row r="5" spans="1:7" x14ac:dyDescent="0.2">
      <c r="A5" s="6"/>
      <c r="B5" s="7">
        <v>45415</v>
      </c>
      <c r="C5">
        <v>549.55999999999995</v>
      </c>
      <c r="D5">
        <v>2311.3200000000006</v>
      </c>
      <c r="E5">
        <v>0</v>
      </c>
      <c r="F5">
        <v>549.55999999999995</v>
      </c>
      <c r="G5" s="8">
        <v>2311.3200000000006</v>
      </c>
    </row>
    <row r="6" spans="1:7" x14ac:dyDescent="0.2">
      <c r="A6" s="6"/>
      <c r="B6" s="7">
        <v>45418</v>
      </c>
      <c r="C6">
        <v>81.289999999999992</v>
      </c>
      <c r="D6">
        <v>36.56</v>
      </c>
      <c r="E6">
        <v>0</v>
      </c>
      <c r="F6">
        <v>81.289999999999992</v>
      </c>
      <c r="G6" s="8">
        <v>36.549999999999997</v>
      </c>
    </row>
    <row r="7" spans="1:7" x14ac:dyDescent="0.2">
      <c r="A7" s="6"/>
      <c r="B7" s="7">
        <v>45429</v>
      </c>
      <c r="C7">
        <v>598.04000000000008</v>
      </c>
      <c r="D7">
        <v>2002.5900000000001</v>
      </c>
      <c r="E7">
        <v>0</v>
      </c>
      <c r="F7">
        <v>598.04000000000008</v>
      </c>
      <c r="G7" s="8">
        <v>2002.6</v>
      </c>
    </row>
    <row r="8" spans="1:7" x14ac:dyDescent="0.2">
      <c r="A8" s="6"/>
      <c r="B8" s="7">
        <v>45432</v>
      </c>
      <c r="C8">
        <v>0</v>
      </c>
      <c r="D8">
        <v>0</v>
      </c>
      <c r="E8">
        <v>0</v>
      </c>
      <c r="F8">
        <v>0</v>
      </c>
      <c r="G8" s="8">
        <v>0</v>
      </c>
    </row>
    <row r="9" spans="1:7" x14ac:dyDescent="0.2">
      <c r="A9" s="6"/>
      <c r="B9" s="7">
        <v>45443</v>
      </c>
      <c r="C9">
        <v>646.29000000000008</v>
      </c>
      <c r="D9">
        <v>2204.3900000000003</v>
      </c>
      <c r="E9">
        <v>0</v>
      </c>
      <c r="F9">
        <v>646.29000000000008</v>
      </c>
      <c r="G9" s="8">
        <v>2204.3900000000003</v>
      </c>
    </row>
    <row r="10" spans="1:7" x14ac:dyDescent="0.2">
      <c r="A10" s="6"/>
      <c r="B10" s="7">
        <v>45457</v>
      </c>
      <c r="C10">
        <v>802.25</v>
      </c>
      <c r="D10">
        <v>2875.8900000000008</v>
      </c>
      <c r="E10">
        <v>10.27</v>
      </c>
      <c r="F10">
        <v>802.25</v>
      </c>
      <c r="G10" s="8">
        <v>2875.8900000000008</v>
      </c>
    </row>
    <row r="11" spans="1:7" x14ac:dyDescent="0.2">
      <c r="A11" s="6"/>
      <c r="B11" s="7">
        <v>45471</v>
      </c>
      <c r="C11">
        <v>613.14</v>
      </c>
      <c r="D11">
        <v>2067.23</v>
      </c>
      <c r="E11">
        <v>80.489999999999995</v>
      </c>
      <c r="F11">
        <v>613.14</v>
      </c>
      <c r="G11" s="8">
        <v>2067.23</v>
      </c>
    </row>
    <row r="12" spans="1:7" x14ac:dyDescent="0.2">
      <c r="A12" s="6"/>
      <c r="B12" s="7">
        <v>45485</v>
      </c>
      <c r="C12">
        <v>1972.35</v>
      </c>
      <c r="D12">
        <v>5063.66</v>
      </c>
      <c r="E12">
        <v>489.16</v>
      </c>
      <c r="F12">
        <v>1972.35</v>
      </c>
      <c r="G12" s="8">
        <v>5063.66</v>
      </c>
    </row>
    <row r="13" spans="1:7" x14ac:dyDescent="0.2">
      <c r="A13" s="6"/>
      <c r="B13" s="7">
        <v>45492</v>
      </c>
      <c r="C13">
        <v>95.179999999999993</v>
      </c>
      <c r="D13">
        <v>45.82</v>
      </c>
      <c r="E13">
        <v>52.42</v>
      </c>
      <c r="F13">
        <v>95.169999999999987</v>
      </c>
      <c r="G13" s="8">
        <v>45.82</v>
      </c>
    </row>
    <row r="14" spans="1:7" x14ac:dyDescent="0.2">
      <c r="A14" s="6"/>
      <c r="B14" s="7">
        <v>45499</v>
      </c>
      <c r="C14">
        <v>6390.45</v>
      </c>
      <c r="D14">
        <v>12405.88</v>
      </c>
      <c r="E14">
        <v>2110.06</v>
      </c>
      <c r="F14">
        <v>6390.45</v>
      </c>
      <c r="G14" s="8">
        <v>12405.88</v>
      </c>
    </row>
    <row r="15" spans="1:7" x14ac:dyDescent="0.2">
      <c r="A15" s="6"/>
      <c r="B15" s="7">
        <v>45513</v>
      </c>
      <c r="C15">
        <v>272.44</v>
      </c>
      <c r="D15">
        <v>1164.93</v>
      </c>
      <c r="E15">
        <v>0</v>
      </c>
      <c r="F15">
        <v>272.44</v>
      </c>
      <c r="G15" s="8">
        <v>1164.93</v>
      </c>
    </row>
    <row r="16" spans="1:7" x14ac:dyDescent="0.2">
      <c r="A16" s="6"/>
      <c r="B16" s="7">
        <v>45527</v>
      </c>
      <c r="C16">
        <v>2326.0099999999998</v>
      </c>
      <c r="D16">
        <v>4181.38</v>
      </c>
      <c r="E16">
        <v>554.16</v>
      </c>
      <c r="F16">
        <v>2326.02</v>
      </c>
      <c r="G16" s="8">
        <v>4181.38</v>
      </c>
    </row>
    <row r="17" spans="1:7" x14ac:dyDescent="0.2">
      <c r="A17" s="6"/>
      <c r="B17" s="7">
        <v>45541</v>
      </c>
      <c r="C17">
        <v>322.48999999999995</v>
      </c>
      <c r="D17">
        <v>1378.93</v>
      </c>
      <c r="E17">
        <v>0</v>
      </c>
      <c r="F17">
        <v>322.48999999999995</v>
      </c>
      <c r="G17" s="8">
        <v>1378.93</v>
      </c>
    </row>
    <row r="18" spans="1:7" x14ac:dyDescent="0.2">
      <c r="A18" s="6"/>
      <c r="B18" s="7">
        <v>45555</v>
      </c>
      <c r="C18">
        <v>296.71000000000004</v>
      </c>
      <c r="D18">
        <v>1268.6499999999999</v>
      </c>
      <c r="E18">
        <v>0</v>
      </c>
      <c r="F18">
        <v>296.71000000000004</v>
      </c>
      <c r="G18" s="8">
        <v>1268.6499999999999</v>
      </c>
    </row>
    <row r="19" spans="1:7" x14ac:dyDescent="0.2">
      <c r="A19" s="6"/>
      <c r="B19" s="7">
        <v>45569</v>
      </c>
      <c r="C19">
        <v>382.74</v>
      </c>
      <c r="D19">
        <v>1636.58</v>
      </c>
      <c r="E19">
        <v>0</v>
      </c>
      <c r="F19">
        <v>382.74</v>
      </c>
      <c r="G19" s="8">
        <v>1636.58</v>
      </c>
    </row>
    <row r="20" spans="1:7" x14ac:dyDescent="0.2">
      <c r="A20" s="6"/>
      <c r="B20" s="7">
        <v>45583</v>
      </c>
      <c r="C20">
        <v>588.71</v>
      </c>
      <c r="D20">
        <v>2517.23</v>
      </c>
      <c r="E20">
        <v>0</v>
      </c>
      <c r="F20">
        <v>588.71</v>
      </c>
      <c r="G20" s="8">
        <v>2517.23</v>
      </c>
    </row>
    <row r="21" spans="1:7" x14ac:dyDescent="0.2">
      <c r="A21" s="6"/>
      <c r="B21" s="7">
        <v>45597</v>
      </c>
      <c r="C21">
        <v>383.82</v>
      </c>
      <c r="D21">
        <v>1641.1299999999999</v>
      </c>
      <c r="E21">
        <v>0</v>
      </c>
      <c r="F21">
        <v>383.82</v>
      </c>
      <c r="G21" s="8">
        <v>1641.1299999999999</v>
      </c>
    </row>
    <row r="22" spans="1:7" x14ac:dyDescent="0.2">
      <c r="A22" s="6"/>
      <c r="B22" s="7">
        <v>45611</v>
      </c>
      <c r="C22">
        <v>295.04999999999995</v>
      </c>
      <c r="D22">
        <v>1196.52</v>
      </c>
      <c r="E22">
        <v>0</v>
      </c>
      <c r="F22">
        <v>295.04999999999995</v>
      </c>
      <c r="G22" s="8">
        <v>1196.52</v>
      </c>
    </row>
    <row r="23" spans="1:7" x14ac:dyDescent="0.2">
      <c r="A23" s="6"/>
      <c r="B23" s="7">
        <v>45625</v>
      </c>
      <c r="C23">
        <v>223.28</v>
      </c>
      <c r="D23">
        <v>276.25</v>
      </c>
      <c r="E23">
        <v>0</v>
      </c>
      <c r="F23">
        <v>223.28</v>
      </c>
      <c r="G23" s="8">
        <v>276.25</v>
      </c>
    </row>
    <row r="24" spans="1:7" x14ac:dyDescent="0.2">
      <c r="A24" s="6"/>
      <c r="B24" s="7">
        <v>45639</v>
      </c>
      <c r="C24">
        <v>238.91</v>
      </c>
      <c r="D24">
        <v>256.47000000000003</v>
      </c>
      <c r="E24">
        <v>0</v>
      </c>
      <c r="F24">
        <v>238.91</v>
      </c>
      <c r="G24" s="8">
        <v>256.47000000000003</v>
      </c>
    </row>
    <row r="25" spans="1:7" x14ac:dyDescent="0.2">
      <c r="A25" s="6"/>
      <c r="B25" s="7">
        <v>45653</v>
      </c>
      <c r="C25">
        <v>223.32999999999998</v>
      </c>
      <c r="D25">
        <v>319.97000000000003</v>
      </c>
      <c r="E25">
        <v>0</v>
      </c>
      <c r="F25">
        <v>223.32999999999998</v>
      </c>
      <c r="G25" s="8">
        <v>319.97000000000003</v>
      </c>
    </row>
    <row r="26" spans="1:7" x14ac:dyDescent="0.2">
      <c r="A26" s="6"/>
      <c r="B26" s="7">
        <v>45667</v>
      </c>
      <c r="C26">
        <v>214.83999999999997</v>
      </c>
      <c r="D26">
        <v>918.61999999999989</v>
      </c>
      <c r="E26">
        <v>0</v>
      </c>
      <c r="F26">
        <v>214.83999999999997</v>
      </c>
      <c r="G26" s="8">
        <v>918.61999999999989</v>
      </c>
    </row>
    <row r="27" spans="1:7" x14ac:dyDescent="0.2">
      <c r="A27" s="6"/>
      <c r="B27" s="7">
        <v>45681</v>
      </c>
      <c r="C27">
        <v>356.58</v>
      </c>
      <c r="D27">
        <v>1524.6799999999998</v>
      </c>
      <c r="E27">
        <v>0</v>
      </c>
      <c r="F27">
        <v>356.58</v>
      </c>
      <c r="G27" s="8">
        <v>1524.6799999999998</v>
      </c>
    </row>
    <row r="28" spans="1:7" x14ac:dyDescent="0.2">
      <c r="A28" s="6"/>
      <c r="B28" s="7">
        <v>45695</v>
      </c>
      <c r="C28">
        <v>218.9</v>
      </c>
      <c r="D28">
        <v>936.02</v>
      </c>
      <c r="E28">
        <v>0</v>
      </c>
      <c r="F28">
        <v>218.9</v>
      </c>
      <c r="G28" s="8">
        <v>936.02</v>
      </c>
    </row>
    <row r="29" spans="1:7" x14ac:dyDescent="0.2">
      <c r="A29" s="6"/>
      <c r="B29" s="7">
        <v>45709</v>
      </c>
      <c r="C29">
        <v>278.31</v>
      </c>
      <c r="D29">
        <v>1190</v>
      </c>
      <c r="E29">
        <v>0</v>
      </c>
      <c r="F29">
        <v>278.31</v>
      </c>
      <c r="G29" s="8">
        <v>1190</v>
      </c>
    </row>
    <row r="30" spans="1:7" x14ac:dyDescent="0.2">
      <c r="A30" s="6"/>
      <c r="B30" s="7">
        <v>45716</v>
      </c>
      <c r="C30">
        <v>768.04</v>
      </c>
      <c r="D30">
        <v>3284.07</v>
      </c>
      <c r="E30">
        <v>0</v>
      </c>
      <c r="F30">
        <v>768.04</v>
      </c>
      <c r="G30" s="8">
        <v>3284.07</v>
      </c>
    </row>
    <row r="31" spans="1:7" x14ac:dyDescent="0.2">
      <c r="A31" s="6"/>
      <c r="B31" s="7">
        <v>45723</v>
      </c>
      <c r="C31">
        <v>384.39</v>
      </c>
      <c r="D31">
        <v>1643.6</v>
      </c>
      <c r="E31">
        <v>0</v>
      </c>
      <c r="F31">
        <v>384.39</v>
      </c>
      <c r="G31" s="8">
        <v>1643.6</v>
      </c>
    </row>
    <row r="32" spans="1:7" x14ac:dyDescent="0.2">
      <c r="A32" s="6"/>
      <c r="B32" s="7">
        <v>45730</v>
      </c>
      <c r="C32">
        <v>546.59999999999991</v>
      </c>
      <c r="D32">
        <v>2337.1899999999996</v>
      </c>
      <c r="E32">
        <v>0</v>
      </c>
      <c r="F32">
        <v>546.59999999999991</v>
      </c>
      <c r="G32" s="8">
        <v>2337.1899999999996</v>
      </c>
    </row>
    <row r="33" spans="1:7" x14ac:dyDescent="0.2">
      <c r="A33" s="6"/>
      <c r="B33" s="7">
        <v>45737</v>
      </c>
      <c r="C33">
        <v>291.94</v>
      </c>
      <c r="D33">
        <v>1248.1400000000001</v>
      </c>
      <c r="E33">
        <v>0</v>
      </c>
      <c r="F33">
        <v>291.94</v>
      </c>
      <c r="G33" s="8">
        <v>1248.1400000000001</v>
      </c>
    </row>
    <row r="34" spans="1:7" x14ac:dyDescent="0.2">
      <c r="A34" s="9"/>
      <c r="B34" s="10">
        <v>45740</v>
      </c>
      <c r="C34" s="11">
        <v>6.64</v>
      </c>
      <c r="D34" s="11">
        <v>28.38</v>
      </c>
      <c r="E34" s="11">
        <v>0</v>
      </c>
      <c r="F34" s="11">
        <v>6.64</v>
      </c>
      <c r="G34" s="12">
        <v>28.38</v>
      </c>
    </row>
    <row r="35" spans="1:7" x14ac:dyDescent="0.2">
      <c r="A35" s="2" t="s">
        <v>8</v>
      </c>
      <c r="B35" s="3">
        <v>45387</v>
      </c>
      <c r="C35" s="4">
        <v>79.89</v>
      </c>
      <c r="D35" s="4">
        <v>341.56</v>
      </c>
      <c r="E35" s="4">
        <v>0</v>
      </c>
      <c r="F35" s="4">
        <v>79.89</v>
      </c>
      <c r="G35" s="5">
        <v>341.56</v>
      </c>
    </row>
    <row r="36" spans="1:7" x14ac:dyDescent="0.2">
      <c r="A36" s="6"/>
      <c r="B36" s="7">
        <v>45401</v>
      </c>
      <c r="C36">
        <v>65.099999999999994</v>
      </c>
      <c r="D36">
        <v>278.39999999999998</v>
      </c>
      <c r="E36">
        <v>0</v>
      </c>
      <c r="F36">
        <v>65.099999999999994</v>
      </c>
      <c r="G36" s="8">
        <v>278.39999999999998</v>
      </c>
    </row>
    <row r="37" spans="1:7" x14ac:dyDescent="0.2">
      <c r="A37" s="6"/>
      <c r="B37" s="7">
        <v>45415</v>
      </c>
      <c r="C37">
        <v>68.23</v>
      </c>
      <c r="D37">
        <v>291.73</v>
      </c>
      <c r="E37">
        <v>0</v>
      </c>
      <c r="F37">
        <v>68.23</v>
      </c>
      <c r="G37" s="8">
        <v>291.73</v>
      </c>
    </row>
    <row r="38" spans="1:7" x14ac:dyDescent="0.2">
      <c r="A38" s="6"/>
      <c r="B38" s="7">
        <v>45429</v>
      </c>
      <c r="C38">
        <v>65.930000000000007</v>
      </c>
      <c r="D38">
        <v>281.91000000000003</v>
      </c>
      <c r="E38">
        <v>0</v>
      </c>
      <c r="F38">
        <v>65.930000000000007</v>
      </c>
      <c r="G38" s="8">
        <v>281.91000000000003</v>
      </c>
    </row>
    <row r="39" spans="1:7" x14ac:dyDescent="0.2">
      <c r="A39" s="6"/>
      <c r="B39" s="7">
        <v>45443</v>
      </c>
      <c r="C39">
        <v>67.489999999999995</v>
      </c>
      <c r="D39">
        <v>288.56</v>
      </c>
      <c r="E39">
        <v>0</v>
      </c>
      <c r="F39">
        <v>67.489999999999995</v>
      </c>
      <c r="G39" s="8">
        <v>288.56</v>
      </c>
    </row>
    <row r="40" spans="1:7" x14ac:dyDescent="0.2">
      <c r="A40" s="6"/>
      <c r="B40" s="7">
        <v>45457</v>
      </c>
      <c r="C40">
        <v>66.77</v>
      </c>
      <c r="D40">
        <v>285.52</v>
      </c>
      <c r="E40">
        <v>0</v>
      </c>
      <c r="F40">
        <v>66.77</v>
      </c>
      <c r="G40" s="8">
        <v>285.52</v>
      </c>
    </row>
    <row r="41" spans="1:7" x14ac:dyDescent="0.2">
      <c r="A41" s="6"/>
      <c r="B41" s="7">
        <v>45471</v>
      </c>
      <c r="C41">
        <v>67.84</v>
      </c>
      <c r="D41">
        <v>290.08</v>
      </c>
      <c r="E41">
        <v>0</v>
      </c>
      <c r="F41">
        <v>67.84</v>
      </c>
      <c r="G41" s="8">
        <v>290.08</v>
      </c>
    </row>
    <row r="42" spans="1:7" x14ac:dyDescent="0.2">
      <c r="A42" s="6"/>
      <c r="B42" s="7">
        <v>45485</v>
      </c>
      <c r="C42">
        <v>66.78</v>
      </c>
      <c r="D42">
        <v>285.52</v>
      </c>
      <c r="E42">
        <v>0</v>
      </c>
      <c r="F42">
        <v>66.78</v>
      </c>
      <c r="G42" s="8">
        <v>285.52</v>
      </c>
    </row>
    <row r="43" spans="1:7" x14ac:dyDescent="0.2">
      <c r="A43" s="6"/>
      <c r="B43" s="7">
        <v>45499</v>
      </c>
      <c r="C43">
        <v>71.28</v>
      </c>
      <c r="D43">
        <v>304.8</v>
      </c>
      <c r="E43">
        <v>0</v>
      </c>
      <c r="F43">
        <v>71.28</v>
      </c>
      <c r="G43" s="8">
        <v>304.8</v>
      </c>
    </row>
    <row r="44" spans="1:7" x14ac:dyDescent="0.2">
      <c r="A44" s="6"/>
      <c r="B44" s="7">
        <v>45513</v>
      </c>
      <c r="C44">
        <v>67.849999999999994</v>
      </c>
      <c r="D44">
        <v>290.08</v>
      </c>
      <c r="E44">
        <v>0</v>
      </c>
      <c r="F44">
        <v>67.849999999999994</v>
      </c>
      <c r="G44" s="8">
        <v>290.08</v>
      </c>
    </row>
    <row r="45" spans="1:7" x14ac:dyDescent="0.2">
      <c r="A45" s="6"/>
      <c r="B45" s="7">
        <v>45527</v>
      </c>
      <c r="C45">
        <v>69.97</v>
      </c>
      <c r="D45">
        <v>299.19</v>
      </c>
      <c r="E45">
        <v>0</v>
      </c>
      <c r="F45">
        <v>69.97</v>
      </c>
      <c r="G45" s="8">
        <v>299.19</v>
      </c>
    </row>
    <row r="46" spans="1:7" x14ac:dyDescent="0.2">
      <c r="A46" s="6"/>
      <c r="B46" s="7">
        <v>45541</v>
      </c>
      <c r="C46">
        <v>66.239999999999995</v>
      </c>
      <c r="D46">
        <v>283.25</v>
      </c>
      <c r="E46">
        <v>0</v>
      </c>
      <c r="F46">
        <v>66.239999999999995</v>
      </c>
      <c r="G46" s="8">
        <v>283.25</v>
      </c>
    </row>
    <row r="47" spans="1:7" x14ac:dyDescent="0.2">
      <c r="A47" s="6"/>
      <c r="B47" s="7">
        <v>45555</v>
      </c>
      <c r="C47">
        <v>66.78</v>
      </c>
      <c r="D47">
        <v>285.52</v>
      </c>
      <c r="E47">
        <v>0</v>
      </c>
      <c r="F47">
        <v>66.78</v>
      </c>
      <c r="G47" s="8">
        <v>285.52</v>
      </c>
    </row>
    <row r="48" spans="1:7" x14ac:dyDescent="0.2">
      <c r="A48" s="6"/>
      <c r="B48" s="7">
        <v>45569</v>
      </c>
      <c r="C48">
        <v>65.97</v>
      </c>
      <c r="D48">
        <v>282.10000000000002</v>
      </c>
      <c r="E48">
        <v>0</v>
      </c>
      <c r="F48">
        <v>65.97</v>
      </c>
      <c r="G48" s="8">
        <v>282.10000000000002</v>
      </c>
    </row>
    <row r="49" spans="1:7" x14ac:dyDescent="0.2">
      <c r="A49" s="6"/>
      <c r="B49" s="7">
        <v>45583</v>
      </c>
      <c r="C49">
        <v>67.84</v>
      </c>
      <c r="D49">
        <v>290.08</v>
      </c>
      <c r="E49">
        <v>0</v>
      </c>
      <c r="F49">
        <v>67.84</v>
      </c>
      <c r="G49" s="8">
        <v>290.08</v>
      </c>
    </row>
    <row r="50" spans="1:7" x14ac:dyDescent="0.2">
      <c r="A50" s="6"/>
      <c r="B50" s="7">
        <v>45597</v>
      </c>
      <c r="C50">
        <v>67.84</v>
      </c>
      <c r="D50">
        <v>290.08</v>
      </c>
      <c r="E50">
        <v>0</v>
      </c>
      <c r="F50">
        <v>67.84</v>
      </c>
      <c r="G50" s="8">
        <v>290.08</v>
      </c>
    </row>
    <row r="51" spans="1:7" x14ac:dyDescent="0.2">
      <c r="A51" s="6"/>
      <c r="B51" s="7">
        <v>45611</v>
      </c>
      <c r="C51">
        <v>60.52</v>
      </c>
      <c r="D51">
        <v>258.74</v>
      </c>
      <c r="E51">
        <v>0</v>
      </c>
      <c r="F51">
        <v>60.52</v>
      </c>
      <c r="G51" s="8">
        <v>258.74</v>
      </c>
    </row>
    <row r="52" spans="1:7" x14ac:dyDescent="0.2">
      <c r="A52" s="6"/>
      <c r="B52" s="7">
        <v>45625</v>
      </c>
      <c r="C52">
        <v>59.72</v>
      </c>
      <c r="D52">
        <v>255.36</v>
      </c>
      <c r="E52">
        <v>0</v>
      </c>
      <c r="F52">
        <v>59.72</v>
      </c>
      <c r="G52" s="8">
        <v>255.36</v>
      </c>
    </row>
    <row r="53" spans="1:7" x14ac:dyDescent="0.2">
      <c r="A53" s="6"/>
      <c r="B53" s="7">
        <v>45639</v>
      </c>
      <c r="C53">
        <v>59.04</v>
      </c>
      <c r="D53">
        <v>252.47</v>
      </c>
      <c r="E53">
        <v>0</v>
      </c>
      <c r="F53">
        <v>59.04</v>
      </c>
      <c r="G53" s="8">
        <v>252.47</v>
      </c>
    </row>
    <row r="54" spans="1:7" x14ac:dyDescent="0.2">
      <c r="A54" s="6"/>
      <c r="B54" s="7">
        <v>45653</v>
      </c>
      <c r="C54">
        <v>55.72</v>
      </c>
      <c r="D54">
        <v>238.23</v>
      </c>
      <c r="E54">
        <v>0</v>
      </c>
      <c r="F54">
        <v>55.72</v>
      </c>
      <c r="G54" s="8">
        <v>238.23</v>
      </c>
    </row>
    <row r="55" spans="1:7" x14ac:dyDescent="0.2">
      <c r="A55" s="6"/>
      <c r="B55" s="7">
        <v>45657</v>
      </c>
      <c r="C55">
        <v>0</v>
      </c>
      <c r="D55">
        <v>0</v>
      </c>
      <c r="E55">
        <v>0</v>
      </c>
      <c r="F55">
        <v>5.75</v>
      </c>
      <c r="G55" s="8">
        <v>24.59</v>
      </c>
    </row>
    <row r="56" spans="1:7" x14ac:dyDescent="0.2">
      <c r="A56" s="6"/>
      <c r="B56" s="7">
        <v>45667</v>
      </c>
      <c r="C56">
        <v>60.24</v>
      </c>
      <c r="D56">
        <v>257.56</v>
      </c>
      <c r="E56">
        <v>0</v>
      </c>
      <c r="F56">
        <v>60.24</v>
      </c>
      <c r="G56" s="8">
        <v>257.56</v>
      </c>
    </row>
    <row r="57" spans="1:7" x14ac:dyDescent="0.2">
      <c r="A57" s="6"/>
      <c r="B57" s="7">
        <v>45681</v>
      </c>
      <c r="C57">
        <v>66.67</v>
      </c>
      <c r="D57">
        <v>285.08999999999997</v>
      </c>
      <c r="E57">
        <v>0</v>
      </c>
      <c r="F57">
        <v>66.67</v>
      </c>
      <c r="G57" s="8">
        <v>285.08999999999997</v>
      </c>
    </row>
    <row r="58" spans="1:7" x14ac:dyDescent="0.2">
      <c r="A58" s="6"/>
      <c r="B58" s="7">
        <v>45695</v>
      </c>
      <c r="C58">
        <v>81.59</v>
      </c>
      <c r="D58">
        <v>348.87</v>
      </c>
      <c r="E58">
        <v>0</v>
      </c>
      <c r="F58">
        <v>81.59</v>
      </c>
      <c r="G58" s="8">
        <v>348.87</v>
      </c>
    </row>
    <row r="59" spans="1:7" x14ac:dyDescent="0.2">
      <c r="A59" s="6"/>
      <c r="B59" s="7">
        <v>45709</v>
      </c>
      <c r="C59">
        <v>67.739999999999995</v>
      </c>
      <c r="D59">
        <v>289.64999999999998</v>
      </c>
      <c r="E59">
        <v>0</v>
      </c>
      <c r="F59">
        <v>67.739999999999995</v>
      </c>
      <c r="G59" s="8">
        <v>289.64999999999998</v>
      </c>
    </row>
    <row r="60" spans="1:7" x14ac:dyDescent="0.2">
      <c r="A60" s="6"/>
      <c r="B60" s="7">
        <v>45723</v>
      </c>
      <c r="C60">
        <v>67.739999999999995</v>
      </c>
      <c r="D60">
        <v>289.64</v>
      </c>
      <c r="E60">
        <v>0</v>
      </c>
      <c r="F60">
        <v>67.739999999999995</v>
      </c>
      <c r="G60" s="8">
        <v>289.64</v>
      </c>
    </row>
    <row r="61" spans="1:7" x14ac:dyDescent="0.2">
      <c r="A61" s="6"/>
      <c r="B61" s="7">
        <v>45730</v>
      </c>
      <c r="C61">
        <v>47.08</v>
      </c>
      <c r="D61">
        <v>201.33</v>
      </c>
      <c r="E61">
        <v>0</v>
      </c>
      <c r="F61">
        <v>47.08</v>
      </c>
      <c r="G61" s="8">
        <v>201.33</v>
      </c>
    </row>
    <row r="62" spans="1:7" x14ac:dyDescent="0.2">
      <c r="A62" s="9"/>
      <c r="B62" s="10">
        <v>45737</v>
      </c>
      <c r="C62" s="11">
        <v>66.97</v>
      </c>
      <c r="D62" s="11">
        <v>286.33999999999997</v>
      </c>
      <c r="E62" s="11">
        <v>0</v>
      </c>
      <c r="F62" s="11">
        <v>66.97</v>
      </c>
      <c r="G62" s="12">
        <v>286.33999999999997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NjY1ODY8L1VzZXJOYW1lPjxEYXRlVGltZT42LzMvMjAyNSAyOjUwOjIzIFBNPC9EYXRlVGltZT48TGFiZWxTdHJpbmc+VW5jYXRlZ29yaXplZD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5E12A769-B833-4228-99B0-2A881832C5A1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E2E3790-F34E-4F1D-9B05-3064D7B8D9CE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A6FC4584-15E1-4833-89DF-FA0D2B22EE95}"/>
</file>

<file path=customXml/itemProps4.xml><?xml version="1.0" encoding="utf-8"?>
<ds:datastoreItem xmlns:ds="http://schemas.openxmlformats.org/officeDocument/2006/customXml" ds:itemID="{197F6721-A2D8-40AC-A76F-68FD6985D932}"/>
</file>

<file path=customXml/itemProps5.xml><?xml version="1.0" encoding="utf-8"?>
<ds:datastoreItem xmlns:ds="http://schemas.openxmlformats.org/officeDocument/2006/customXml" ds:itemID="{D6546051-1177-4007-8ADC-C3E228D461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FICA</vt:lpstr>
      <vt:lpstr>Source &gt;&gt;&gt;</vt:lpstr>
      <vt:lpstr>Sheet3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R Ray-Jarvis</dc:creator>
  <cp:lastModifiedBy>Tim Lyons</cp:lastModifiedBy>
  <dcterms:created xsi:type="dcterms:W3CDTF">2025-06-03T14:49:55Z</dcterms:created>
  <dcterms:modified xsi:type="dcterms:W3CDTF">2025-08-16T16:15:46Z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aa75a934-b1aa-4242-b06f-7cce5b5a33b7</vt:lpwstr>
  </property>
  <property fmtid="{D5CDD505-2E9C-101B-9397-08002B2CF9AE}" pid="3" name="bjClsUserRVM">
    <vt:lpwstr>[]</vt:lpwstr>
  </property>
  <property fmtid="{D5CDD505-2E9C-101B-9397-08002B2CF9AE}" pid="4" name="bjSaver">
    <vt:lpwstr>T5yhyM87sdjHpa9K1yRTnhhPx7sBGFfh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7" name="bjDocumentSecurityLabel">
    <vt:lpwstr>Uncategorized</vt:lpwstr>
  </property>
  <property fmtid="{D5CDD505-2E9C-101B-9397-08002B2CF9AE}" pid="8" name="MSIP_Label_574d496c-7ac4-4b13-81fd-698eca66b217_SiteId">
    <vt:lpwstr>15f3c881-6b03-4ff6-8559-77bf5177818f</vt:lpwstr>
  </property>
  <property fmtid="{D5CDD505-2E9C-101B-9397-08002B2CF9AE}" pid="9" name="MSIP_Label_574d496c-7ac4-4b13-81fd-698eca66b217_Name">
    <vt:lpwstr>Uncategorized</vt:lpwstr>
  </property>
  <property fmtid="{D5CDD505-2E9C-101B-9397-08002B2CF9AE}" pid="10" name="MSIP_Label_574d496c-7ac4-4b13-81fd-698eca66b217_Enabled">
    <vt:lpwstr>true</vt:lpwstr>
  </property>
  <property fmtid="{D5CDD505-2E9C-101B-9397-08002B2CF9AE}" pid="11" name="bjLabelHistoryID">
    <vt:lpwstr>{5E12A769-B833-4228-99B0-2A881832C5A1}</vt:lpwstr>
  </property>
  <property fmtid="{D5CDD505-2E9C-101B-9397-08002B2CF9AE}" pid="12" name="ContentTypeId">
    <vt:lpwstr>0x0101004DF805D1E1DA4A49A223477D3B105720</vt:lpwstr>
  </property>
</Properties>
</file>