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aepenergy.sharepoint.com/sites/RegulatoryServices/OPCO/Kentucky Power/Regulatory Base Cases/Kentucky Base Case 2025/05 Discovery/Staff/Staff Set 1/Attachments/"/>
    </mc:Choice>
  </mc:AlternateContent>
  <xr:revisionPtr revIDLastSave="62" documentId="13_ncr:1_{A972D437-506A-4429-88C1-A1B5781AD46C}" xr6:coauthVersionLast="47" xr6:coauthVersionMax="47" xr10:uidLastSave="{33F9BFB0-1B71-4534-AB35-D7F9084B23E2}"/>
  <bookViews>
    <workbookView xWindow="-210" yWindow="195" windowWidth="28770" windowHeight="15090" xr2:uid="{E4DC2576-3EBC-4A4F-9400-78513E3AA7BA}"/>
  </bookViews>
  <sheets>
    <sheet name="In Thousands" sheetId="2" r:id="rId1"/>
    <sheet name="Whole Dollar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2" l="1"/>
  <c r="M24" i="2"/>
  <c r="L24" i="2"/>
  <c r="K24" i="2"/>
  <c r="J24" i="2"/>
  <c r="I24" i="2"/>
  <c r="H24" i="2"/>
  <c r="G24" i="2"/>
  <c r="F24" i="2"/>
  <c r="E24" i="2"/>
  <c r="D24" i="2"/>
  <c r="C24" i="2"/>
  <c r="N23" i="2"/>
  <c r="M23" i="2"/>
  <c r="L23" i="2"/>
  <c r="K23" i="2"/>
  <c r="J23" i="2"/>
  <c r="I23" i="2"/>
  <c r="H23" i="2"/>
  <c r="G23" i="2"/>
  <c r="F23" i="2"/>
  <c r="E23" i="2"/>
  <c r="D23" i="2"/>
  <c r="C23" i="2"/>
  <c r="N22" i="2"/>
  <c r="M22" i="2"/>
  <c r="L22" i="2"/>
  <c r="K22" i="2"/>
  <c r="J22" i="2"/>
  <c r="I22" i="2"/>
  <c r="H22" i="2"/>
  <c r="G22" i="2"/>
  <c r="F22" i="2"/>
  <c r="E22" i="2"/>
  <c r="D22" i="2"/>
  <c r="C22" i="2"/>
  <c r="N21" i="2"/>
  <c r="M21" i="2"/>
  <c r="L21" i="2"/>
  <c r="K21" i="2"/>
  <c r="J21" i="2"/>
  <c r="I21" i="2"/>
  <c r="H21" i="2"/>
  <c r="G21" i="2"/>
  <c r="F21" i="2"/>
  <c r="E21" i="2"/>
  <c r="D21" i="2"/>
  <c r="C21" i="2"/>
  <c r="N20" i="2"/>
  <c r="M20" i="2"/>
  <c r="L20" i="2"/>
  <c r="K20" i="2"/>
  <c r="J20" i="2"/>
  <c r="I20" i="2"/>
  <c r="H20" i="2"/>
  <c r="G20" i="2"/>
  <c r="F20" i="2"/>
  <c r="E20" i="2"/>
  <c r="D20" i="2"/>
  <c r="C20" i="2"/>
  <c r="N19" i="2"/>
  <c r="M19" i="2"/>
  <c r="L19" i="2"/>
  <c r="K19" i="2"/>
  <c r="J19" i="2"/>
  <c r="I19" i="2"/>
  <c r="H19" i="2"/>
  <c r="G19" i="2"/>
  <c r="F19" i="2"/>
  <c r="E19" i="2"/>
  <c r="D19" i="2"/>
  <c r="C19" i="2"/>
  <c r="N14" i="2"/>
  <c r="M14" i="2"/>
  <c r="L14" i="2"/>
  <c r="K14" i="2"/>
  <c r="J14" i="2"/>
  <c r="I14" i="2"/>
  <c r="H14" i="2"/>
  <c r="G14" i="2"/>
  <c r="F14" i="2"/>
  <c r="E14" i="2"/>
  <c r="D14" i="2"/>
  <c r="C14" i="2"/>
  <c r="N13" i="2"/>
  <c r="M13" i="2"/>
  <c r="L13" i="2"/>
  <c r="K13" i="2"/>
  <c r="J13" i="2"/>
  <c r="I13" i="2"/>
  <c r="H13" i="2"/>
  <c r="G13" i="2"/>
  <c r="F13" i="2"/>
  <c r="E13" i="2"/>
  <c r="D13" i="2"/>
  <c r="C13" i="2"/>
  <c r="N12" i="2"/>
  <c r="M12" i="2"/>
  <c r="L12" i="2"/>
  <c r="K12" i="2"/>
  <c r="J12" i="2"/>
  <c r="I12" i="2"/>
  <c r="H12" i="2"/>
  <c r="G12" i="2"/>
  <c r="F12" i="2"/>
  <c r="E12" i="2"/>
  <c r="D12" i="2"/>
  <c r="C12" i="2"/>
  <c r="N11" i="2"/>
  <c r="M11" i="2"/>
  <c r="L11" i="2"/>
  <c r="K11" i="2"/>
  <c r="J11" i="2"/>
  <c r="I11" i="2"/>
  <c r="H11" i="2"/>
  <c r="G11" i="2"/>
  <c r="F11" i="2"/>
  <c r="E11" i="2"/>
  <c r="D11" i="2"/>
  <c r="C11" i="2"/>
  <c r="N10" i="2"/>
  <c r="M10" i="2"/>
  <c r="L10" i="2"/>
  <c r="K10" i="2"/>
  <c r="J10" i="2"/>
  <c r="I10" i="2"/>
  <c r="H10" i="2"/>
  <c r="G10" i="2"/>
  <c r="F10" i="2"/>
  <c r="E10" i="2"/>
  <c r="D10" i="2"/>
  <c r="C10" i="2"/>
  <c r="N9" i="2"/>
  <c r="M9" i="2"/>
  <c r="L9" i="2"/>
  <c r="K9" i="2"/>
  <c r="J9" i="2"/>
  <c r="I9" i="2"/>
  <c r="H9" i="2"/>
  <c r="G9" i="2"/>
  <c r="F9" i="2"/>
  <c r="E9" i="2"/>
  <c r="D9" i="2"/>
  <c r="C9" i="2"/>
  <c r="N33" i="1"/>
  <c r="M33" i="1"/>
  <c r="L33" i="1"/>
  <c r="K33" i="1"/>
  <c r="J33" i="1"/>
  <c r="I33" i="1"/>
  <c r="H33" i="1"/>
  <c r="G33" i="1"/>
  <c r="F33" i="1"/>
  <c r="E33" i="1"/>
  <c r="D33" i="1"/>
  <c r="C33" i="1"/>
  <c r="N32" i="1"/>
  <c r="M32" i="1"/>
  <c r="L32" i="1"/>
  <c r="K32" i="1"/>
  <c r="J32" i="1"/>
  <c r="I32" i="1"/>
  <c r="H32" i="1"/>
  <c r="G32" i="1"/>
  <c r="F32" i="1"/>
  <c r="E32" i="1"/>
  <c r="D32" i="1"/>
  <c r="C32" i="1"/>
  <c r="N31" i="1"/>
  <c r="M31" i="1"/>
  <c r="L31" i="1"/>
  <c r="K31" i="1"/>
  <c r="J31" i="1"/>
  <c r="I31" i="1"/>
  <c r="H31" i="1"/>
  <c r="G31" i="1"/>
  <c r="F31" i="1"/>
  <c r="E31" i="1"/>
  <c r="D31" i="1"/>
  <c r="C31" i="1"/>
  <c r="N30" i="1"/>
  <c r="M30" i="1"/>
  <c r="L30" i="1"/>
  <c r="K30" i="1"/>
  <c r="J30" i="1"/>
  <c r="I30" i="1"/>
  <c r="H30" i="1"/>
  <c r="G30" i="1"/>
  <c r="F30" i="1"/>
  <c r="E30" i="1"/>
  <c r="D30" i="1"/>
  <c r="C30" i="1"/>
  <c r="N29" i="1"/>
  <c r="M29" i="1"/>
  <c r="L29" i="1"/>
  <c r="K29" i="1"/>
  <c r="J29" i="1"/>
  <c r="I29" i="1"/>
  <c r="H29" i="1"/>
  <c r="G29" i="1"/>
  <c r="F29" i="1"/>
  <c r="E29" i="1"/>
  <c r="D29" i="1"/>
  <c r="C29" i="1"/>
  <c r="N28" i="1"/>
  <c r="M28" i="1"/>
  <c r="L28" i="1"/>
  <c r="K28" i="1"/>
  <c r="J28" i="1"/>
  <c r="I28" i="1"/>
  <c r="H28" i="1"/>
  <c r="G28" i="1"/>
  <c r="F28" i="1"/>
  <c r="E28" i="1"/>
  <c r="D28" i="1"/>
  <c r="C28" i="1"/>
  <c r="L30" i="2" l="1"/>
  <c r="I28" i="2"/>
  <c r="M30" i="2"/>
  <c r="J28" i="2"/>
  <c r="N30" i="2"/>
  <c r="F33" i="2"/>
  <c r="N34" i="1"/>
  <c r="K28" i="2"/>
  <c r="I33" i="2"/>
  <c r="N31" i="2"/>
  <c r="L29" i="2"/>
  <c r="M31" i="2"/>
  <c r="I30" i="2"/>
  <c r="M32" i="2"/>
  <c r="F15" i="2"/>
  <c r="N32" i="2"/>
  <c r="L15" i="2"/>
  <c r="M15" i="2"/>
  <c r="N15" i="2"/>
  <c r="I31" i="2"/>
  <c r="M33" i="2"/>
  <c r="I29" i="2"/>
  <c r="J29" i="2"/>
  <c r="K29" i="2"/>
  <c r="M29" i="2"/>
  <c r="I25" i="2"/>
  <c r="N29" i="2"/>
  <c r="I32" i="2"/>
  <c r="M25" i="2"/>
  <c r="H15" i="2"/>
  <c r="L32" i="2"/>
  <c r="E30" i="2"/>
  <c r="L31" i="2"/>
  <c r="L33" i="2"/>
  <c r="L25" i="2"/>
  <c r="K31" i="2"/>
  <c r="K33" i="2"/>
  <c r="M34" i="1"/>
  <c r="M28" i="2"/>
  <c r="N28" i="2"/>
  <c r="E33" i="2"/>
  <c r="K15" i="2"/>
  <c r="J30" i="2"/>
  <c r="J32" i="2"/>
  <c r="K30" i="2"/>
  <c r="K32" i="2"/>
  <c r="K25" i="2"/>
  <c r="H31" i="2"/>
  <c r="J15" i="2"/>
  <c r="C31" i="2"/>
  <c r="G32" i="2"/>
  <c r="J31" i="2"/>
  <c r="J33" i="2"/>
  <c r="J25" i="2"/>
  <c r="C33" i="2"/>
  <c r="D33" i="2"/>
  <c r="L28" i="2"/>
  <c r="E15" i="2"/>
  <c r="C30" i="2"/>
  <c r="D28" i="2"/>
  <c r="D32" i="2"/>
  <c r="G31" i="2"/>
  <c r="G33" i="2"/>
  <c r="H29" i="2"/>
  <c r="H30" i="2"/>
  <c r="H32" i="2"/>
  <c r="I15" i="2"/>
  <c r="C29" i="2"/>
  <c r="C28" i="2"/>
  <c r="G28" i="2"/>
  <c r="G29" i="2"/>
  <c r="G30" i="2"/>
  <c r="F28" i="2"/>
  <c r="C32" i="2"/>
  <c r="C25" i="2"/>
  <c r="D29" i="2"/>
  <c r="D30" i="2"/>
  <c r="D31" i="2"/>
  <c r="E28" i="2"/>
  <c r="E29" i="2"/>
  <c r="E31" i="2"/>
  <c r="E32" i="2"/>
  <c r="F29" i="2"/>
  <c r="F30" i="2"/>
  <c r="F31" i="2"/>
  <c r="F32" i="2"/>
  <c r="C15" i="2"/>
  <c r="H33" i="2"/>
  <c r="H28" i="2"/>
  <c r="G15" i="2"/>
  <c r="N33" i="2"/>
  <c r="O10" i="2"/>
  <c r="O11" i="2"/>
  <c r="O12" i="2"/>
  <c r="O13" i="2"/>
  <c r="O14" i="2"/>
  <c r="O19" i="2"/>
  <c r="O20" i="2"/>
  <c r="O21" i="2"/>
  <c r="O22" i="2"/>
  <c r="O23" i="2"/>
  <c r="O24" i="2"/>
  <c r="D25" i="2"/>
  <c r="D15" i="2"/>
  <c r="E25" i="2"/>
  <c r="F25" i="2"/>
  <c r="H25" i="2"/>
  <c r="G25" i="2"/>
  <c r="O9" i="2"/>
  <c r="N25" i="2"/>
  <c r="L34" i="1"/>
  <c r="C34" i="1"/>
  <c r="O33" i="1"/>
  <c r="O30" i="1"/>
  <c r="I34" i="1"/>
  <c r="O29" i="1"/>
  <c r="K34" i="1"/>
  <c r="J34" i="1"/>
  <c r="H34" i="1"/>
  <c r="G34" i="1"/>
  <c r="F34" i="1"/>
  <c r="E34" i="1"/>
  <c r="D34" i="1"/>
  <c r="O31" i="1"/>
  <c r="O32" i="1"/>
  <c r="O28" i="1"/>
  <c r="M34" i="2" l="1"/>
  <c r="I34" i="2"/>
  <c r="L34" i="2"/>
  <c r="K34" i="2"/>
  <c r="N34" i="2"/>
  <c r="G34" i="2"/>
  <c r="H34" i="2"/>
  <c r="J34" i="2"/>
  <c r="O33" i="2"/>
  <c r="C34" i="2"/>
  <c r="D34" i="2"/>
  <c r="F34" i="2"/>
  <c r="O30" i="2"/>
  <c r="O32" i="2"/>
  <c r="O28" i="2"/>
  <c r="O31" i="2"/>
  <c r="O29" i="2"/>
  <c r="E34" i="2"/>
  <c r="O15" i="2"/>
  <c r="O25" i="2"/>
  <c r="O34" i="1"/>
  <c r="O34" i="2" l="1"/>
  <c r="N25" i="1" l="1"/>
  <c r="M25" i="1"/>
  <c r="L25" i="1"/>
  <c r="K25" i="1"/>
  <c r="J25" i="1"/>
  <c r="I25" i="1"/>
  <c r="H25" i="1"/>
  <c r="G25" i="1"/>
  <c r="F25" i="1"/>
  <c r="E25" i="1"/>
  <c r="D25" i="1"/>
  <c r="C25" i="1"/>
  <c r="O24" i="1"/>
  <c r="O23" i="1"/>
  <c r="O22" i="1"/>
  <c r="O21" i="1"/>
  <c r="O20" i="1"/>
  <c r="O19" i="1"/>
  <c r="N15" i="1"/>
  <c r="M15" i="1"/>
  <c r="L15" i="1"/>
  <c r="K15" i="1"/>
  <c r="J15" i="1"/>
  <c r="I15" i="1"/>
  <c r="H15" i="1"/>
  <c r="G15" i="1"/>
  <c r="F15" i="1"/>
  <c r="E15" i="1"/>
  <c r="D15" i="1"/>
  <c r="C15" i="1"/>
  <c r="O14" i="1"/>
  <c r="O13" i="1"/>
  <c r="O12" i="1"/>
  <c r="O11" i="1"/>
  <c r="O10" i="1"/>
  <c r="O9" i="1"/>
  <c r="O25" i="1" l="1"/>
  <c r="O15" i="1"/>
</calcChain>
</file>

<file path=xl/sharedStrings.xml><?xml version="1.0" encoding="utf-8"?>
<sst xmlns="http://schemas.openxmlformats.org/spreadsheetml/2006/main" count="137" uniqueCount="65">
  <si>
    <t>Jun 2024</t>
  </si>
  <si>
    <t>Jul 2024</t>
  </si>
  <si>
    <t>Aug 2024</t>
  </si>
  <si>
    <t>Sep 2024</t>
  </si>
  <si>
    <t>Oct 2024</t>
  </si>
  <si>
    <t>Nov 2024</t>
  </si>
  <si>
    <t>Dec 2024</t>
  </si>
  <si>
    <t>Jan 2025</t>
  </si>
  <si>
    <t>Feb 2025</t>
  </si>
  <si>
    <t>Mar 2025</t>
  </si>
  <si>
    <t>Apr 2025</t>
  </si>
  <si>
    <t>May 2025</t>
  </si>
  <si>
    <t>Account</t>
  </si>
  <si>
    <t>450-456</t>
  </si>
  <si>
    <t>Total</t>
  </si>
  <si>
    <t>Jun 2023</t>
  </si>
  <si>
    <t>Jul 2023</t>
  </si>
  <si>
    <t>Aug 2023</t>
  </si>
  <si>
    <t>Sep 2023</t>
  </si>
  <si>
    <t>Oct 2023</t>
  </si>
  <si>
    <t>Nov 2023</t>
  </si>
  <si>
    <t>Dec 2023</t>
  </si>
  <si>
    <t>Jan 2024</t>
  </si>
  <si>
    <t>Feb 2024</t>
  </si>
  <si>
    <t>Mar 2024</t>
  </si>
  <si>
    <t>Apr 2024</t>
  </si>
  <si>
    <t>May 2024</t>
  </si>
  <si>
    <t>Test Year</t>
  </si>
  <si>
    <t>Prior Year</t>
  </si>
  <si>
    <t>Increase/(Decrease)</t>
  </si>
  <si>
    <t>Residential Sales</t>
  </si>
  <si>
    <t>Commercial Sales</t>
  </si>
  <si>
    <t>Public Streets and Highway Lighting</t>
  </si>
  <si>
    <t>Sales for Resale</t>
  </si>
  <si>
    <t>Less Rate Refund Provision</t>
  </si>
  <si>
    <t>Other Operating Revenues</t>
  </si>
  <si>
    <t>Description</t>
  </si>
  <si>
    <t>Kentucky Power Company</t>
  </si>
  <si>
    <t>Case No. 2025-00257</t>
  </si>
  <si>
    <t>Comparison of Revenue Account Balances</t>
  </si>
  <si>
    <t>With Those of the Preceeding 12 Months</t>
  </si>
  <si>
    <r>
      <t>(in thousands)</t>
    </r>
    <r>
      <rPr>
        <b/>
        <vertAlign val="superscript"/>
        <sz val="11"/>
        <color theme="1"/>
        <rFont val="Aptos Narrow"/>
        <family val="2"/>
        <scheme val="minor"/>
      </rPr>
      <t>1</t>
    </r>
  </si>
  <si>
    <t>Each month of the period, the Company’s Fuel Adjustment and Enviornmental Surcharge are updated. The first full month of impact occurred in the month the new rates went into effect.</t>
  </si>
  <si>
    <r>
      <t xml:space="preserve">Mar 2025 </t>
    </r>
    <r>
      <rPr>
        <b/>
        <vertAlign val="superscript"/>
        <sz val="11"/>
        <color theme="1"/>
        <rFont val="Aptos Narrow"/>
        <family val="2"/>
        <scheme val="minor"/>
      </rPr>
      <t>2</t>
    </r>
  </si>
  <si>
    <t>The Company updated the rates for its Purchase Power Adjustment consistent with the Commission's order in Case No. 2024-00289 for services rendered on and after September 28, 2024.</t>
  </si>
  <si>
    <t xml:space="preserve">The Company updated its base rates and suspended its Decommissioning Rider consistent with the Commission's order in Case No. 2023-00159 for services rendered on and after January 16, 2024. </t>
  </si>
  <si>
    <r>
      <t>Nov 2024</t>
    </r>
    <r>
      <rPr>
        <b/>
        <vertAlign val="superscript"/>
        <sz val="11"/>
        <color theme="1"/>
        <rFont val="Aptos Narrow"/>
        <family val="2"/>
        <scheme val="minor"/>
      </rPr>
      <t>5</t>
    </r>
  </si>
  <si>
    <t xml:space="preserve">The Company updated its Federal Tax Cut Tariff as part of its annual filing for services rendered on and after November 26, 2024. </t>
  </si>
  <si>
    <r>
      <t xml:space="preserve">Sep 2024 </t>
    </r>
    <r>
      <rPr>
        <b/>
        <vertAlign val="superscript"/>
        <sz val="11"/>
        <color theme="1"/>
        <rFont val="Aptos Narrow"/>
        <family val="2"/>
        <scheme val="minor"/>
      </rPr>
      <t>3, 6</t>
    </r>
  </si>
  <si>
    <r>
      <t>Feb 2025</t>
    </r>
    <r>
      <rPr>
        <b/>
        <vertAlign val="superscript"/>
        <sz val="11"/>
        <color theme="1"/>
        <rFont val="Aptos Narrow"/>
        <family val="2"/>
        <scheme val="minor"/>
      </rPr>
      <t xml:space="preserve"> 7</t>
    </r>
  </si>
  <si>
    <t>The Company updated its base rates as a result of the Franklin Circuit Court's and subsequent Commission order on its appeal of the Company's 2023 base case for services rendered on and after February 21, 2025.</t>
  </si>
  <si>
    <t xml:space="preserve">The Company updated its Decommissioning Rider as part of its annual filing for services rendered on and after September 28, 2023. </t>
  </si>
  <si>
    <r>
      <t xml:space="preserve">Jan 2024 </t>
    </r>
    <r>
      <rPr>
        <b/>
        <vertAlign val="superscript"/>
        <sz val="11"/>
        <color theme="1"/>
        <rFont val="Aptos Narrow"/>
        <family val="2"/>
        <scheme val="minor"/>
      </rPr>
      <t>4, 9</t>
    </r>
  </si>
  <si>
    <t>The Company updated the rates for its Demand-Side Management Adjustment Clause consistent with the Commission's order in Case No. 2024-00115 for services rendered on and after Febrauary 28, 2025.</t>
  </si>
  <si>
    <t xml:space="preserve">The Company updated the rates for its Demand-Side Management Adjustment Clause as part of its annual filing for services rendered on and after January 1, 2024. </t>
  </si>
  <si>
    <t xml:space="preserve">The Company implemented implemented Purchased Power Adjustment changes on September 29, 2023 subject to change pending the Commission's final order in that case. </t>
  </si>
  <si>
    <r>
      <t xml:space="preserve">Sep 2023 </t>
    </r>
    <r>
      <rPr>
        <b/>
        <vertAlign val="superscript"/>
        <sz val="11"/>
        <color theme="1"/>
        <rFont val="Aptos Narrow"/>
        <family val="2"/>
        <scheme val="minor"/>
      </rPr>
      <t>8, 10, 11</t>
    </r>
  </si>
  <si>
    <r>
      <t xml:space="preserve">Dec 2024 </t>
    </r>
    <r>
      <rPr>
        <b/>
        <vertAlign val="superscript"/>
        <sz val="11"/>
        <color theme="1"/>
        <rFont val="Aptos Narrow"/>
        <family val="2"/>
        <scheme val="minor"/>
      </rPr>
      <t>12</t>
    </r>
  </si>
  <si>
    <t>The Company updated its System Sales Clause rate as part of its annual filing for services rendered on and after September 27, 2024.</t>
  </si>
  <si>
    <t>The Company updated its System Sales Clause rate as part of its annual filing for services rendered on and after September 28, 2023.</t>
  </si>
  <si>
    <r>
      <t>Nov 2023</t>
    </r>
    <r>
      <rPr>
        <b/>
        <vertAlign val="superscript"/>
        <sz val="11"/>
        <color theme="1"/>
        <rFont val="Aptos Narrow"/>
        <family val="2"/>
        <scheme val="minor"/>
      </rPr>
      <t>13</t>
    </r>
  </si>
  <si>
    <t xml:space="preserve">The Company updated its Federal Tax Cut Tariff as part of its annual filing for services rendered on and after November 29, 2023. </t>
  </si>
  <si>
    <t>The Company updated Purchase Power Adjustment rate for service rendered on and after March 2, 2024, subject to refund, consistent with the Commission's February 12, 2024 Order in Case No. 2024-00016.</t>
  </si>
  <si>
    <r>
      <rPr>
        <b/>
        <sz val="11"/>
        <color theme="1"/>
        <rFont val="Aptos Narrow"/>
        <family val="2"/>
        <scheme val="minor"/>
      </rPr>
      <t>Mar 2024</t>
    </r>
    <r>
      <rPr>
        <b/>
        <vertAlign val="superscript"/>
        <sz val="11"/>
        <color theme="1"/>
        <rFont val="Aptos Narrow"/>
        <family val="2"/>
        <scheme val="minor"/>
      </rPr>
      <t>14</t>
    </r>
  </si>
  <si>
    <t>The Company updated its base fuel amounts and issued a fuel adjustment credit for services rendered on and after December 31, 2024 consistent with the Commission order in Case No. 2023-00008.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</si>
</sst>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
      <b/>
      <vertAlign val="superscript"/>
      <sz val="11"/>
      <color theme="1"/>
      <name val="Aptos Narrow"/>
      <family val="2"/>
      <scheme val="minor"/>
    </font>
    <font>
      <vertAlign val="superscript"/>
      <sz val="11"/>
      <color theme="1"/>
      <name val="Times New Roman"/>
      <family val="1"/>
    </font>
    <font>
      <sz val="11"/>
      <color theme="1"/>
      <name val="Times New Roman"/>
      <family val="1"/>
    </font>
    <font>
      <vertAlign val="superscript"/>
      <sz val="12"/>
      <color theme="1"/>
      <name val="Times New Roman"/>
      <family val="1"/>
    </font>
    <font>
      <sz val="12"/>
      <color theme="1"/>
      <name val="Times New Roman"/>
      <family val="1"/>
    </font>
  </fonts>
  <fills count="2">
    <fill>
      <patternFill patternType="none"/>
    </fill>
    <fill>
      <patternFill patternType="gray125"/>
    </fill>
  </fills>
  <borders count="2">
    <border>
      <left/>
      <right/>
      <top/>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0" fontId="0" fillId="0" borderId="0" xfId="0" applyAlignment="1">
      <alignment horizontal="center"/>
    </xf>
    <xf numFmtId="164" fontId="0" fillId="0" borderId="0" xfId="1" applyNumberFormat="1" applyFont="1"/>
    <xf numFmtId="0" fontId="2" fillId="0" borderId="0" xfId="0" applyFont="1" applyAlignment="1">
      <alignment horizontal="center"/>
    </xf>
    <xf numFmtId="164" fontId="2" fillId="0" borderId="0" xfId="1" applyNumberFormat="1" applyFont="1"/>
    <xf numFmtId="0" fontId="2" fillId="0" borderId="1" xfId="0" applyFont="1" applyBorder="1" applyAlignment="1">
      <alignment horizontal="center"/>
    </xf>
    <xf numFmtId="164" fontId="2" fillId="0" borderId="1" xfId="1" applyNumberFormat="1" applyFont="1" applyBorder="1"/>
    <xf numFmtId="0" fontId="0" fillId="0" borderId="0" xfId="0" applyAlignment="1">
      <alignment horizontal="left"/>
    </xf>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applyAlignment="1">
      <alignment horizontal="left"/>
    </xf>
    <xf numFmtId="0" fontId="6" fillId="0" borderId="0" xfId="0" applyFont="1"/>
    <xf numFmtId="0" fontId="7" fillId="0" borderId="0" xfId="0" applyFont="1"/>
    <xf numFmtId="0" fontId="8"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53EA-FC47-49BD-BC9E-67177EF49C76}">
  <dimension ref="A1:O49"/>
  <sheetViews>
    <sheetView tabSelected="1" topLeftCell="A4" workbookViewId="0">
      <selection activeCell="B48" sqref="B48"/>
    </sheetView>
  </sheetViews>
  <sheetFormatPr defaultRowHeight="14.5" x14ac:dyDescent="0.35"/>
  <cols>
    <col min="2" max="2" width="32.54296875" bestFit="1" customWidth="1"/>
    <col min="3" max="14" width="14.26953125" bestFit="1" customWidth="1"/>
    <col min="15" max="15" width="15.26953125" bestFit="1" customWidth="1"/>
  </cols>
  <sheetData>
    <row r="1" spans="1:15" x14ac:dyDescent="0.35">
      <c r="A1" s="10" t="s">
        <v>37</v>
      </c>
      <c r="B1" s="10"/>
      <c r="C1" s="10"/>
      <c r="D1" s="10"/>
      <c r="E1" s="10"/>
      <c r="F1" s="10"/>
      <c r="G1" s="10"/>
      <c r="H1" s="10"/>
      <c r="I1" s="10"/>
      <c r="J1" s="10"/>
      <c r="K1" s="10"/>
      <c r="L1" s="10"/>
      <c r="M1" s="10"/>
      <c r="N1" s="10"/>
      <c r="O1" s="10"/>
    </row>
    <row r="2" spans="1:15" x14ac:dyDescent="0.35">
      <c r="A2" s="10" t="s">
        <v>38</v>
      </c>
      <c r="B2" s="10"/>
      <c r="C2" s="10"/>
      <c r="D2" s="10"/>
      <c r="E2" s="10"/>
      <c r="F2" s="10"/>
      <c r="G2" s="10"/>
      <c r="H2" s="10"/>
      <c r="I2" s="10"/>
      <c r="J2" s="10"/>
      <c r="K2" s="10"/>
      <c r="L2" s="10"/>
      <c r="M2" s="10"/>
      <c r="N2" s="10"/>
      <c r="O2" s="10"/>
    </row>
    <row r="3" spans="1:15" x14ac:dyDescent="0.35">
      <c r="A3" s="10" t="s">
        <v>39</v>
      </c>
      <c r="B3" s="10"/>
      <c r="C3" s="10"/>
      <c r="D3" s="10"/>
      <c r="E3" s="10"/>
      <c r="F3" s="10"/>
      <c r="G3" s="10"/>
      <c r="H3" s="10"/>
      <c r="I3" s="10"/>
      <c r="J3" s="10"/>
      <c r="K3" s="10"/>
      <c r="L3" s="10"/>
      <c r="M3" s="10"/>
      <c r="N3" s="10"/>
      <c r="O3" s="10"/>
    </row>
    <row r="4" spans="1:15" x14ac:dyDescent="0.35">
      <c r="A4" s="10" t="s">
        <v>40</v>
      </c>
      <c r="B4" s="10"/>
      <c r="C4" s="10"/>
      <c r="D4" s="10"/>
      <c r="E4" s="10"/>
      <c r="F4" s="10"/>
      <c r="G4" s="10"/>
      <c r="H4" s="10"/>
      <c r="I4" s="10"/>
      <c r="J4" s="10"/>
      <c r="K4" s="10"/>
      <c r="L4" s="10"/>
      <c r="M4" s="10"/>
      <c r="N4" s="10"/>
      <c r="O4" s="10"/>
    </row>
    <row r="5" spans="1:15" ht="16.5" x14ac:dyDescent="0.35">
      <c r="A5" s="10" t="s">
        <v>41</v>
      </c>
      <c r="B5" s="10"/>
      <c r="C5" s="10"/>
      <c r="D5" s="10"/>
      <c r="E5" s="10"/>
      <c r="F5" s="10"/>
      <c r="G5" s="10"/>
      <c r="H5" s="10"/>
      <c r="I5" s="10"/>
      <c r="J5" s="10"/>
      <c r="K5" s="10"/>
      <c r="L5" s="10"/>
      <c r="M5" s="10"/>
      <c r="N5" s="10"/>
      <c r="O5" s="10"/>
    </row>
    <row r="7" spans="1:15" x14ac:dyDescent="0.35">
      <c r="A7" s="9" t="s">
        <v>27</v>
      </c>
      <c r="B7" s="9"/>
      <c r="C7" s="9"/>
      <c r="D7" s="9"/>
      <c r="E7" s="9"/>
      <c r="F7" s="9"/>
      <c r="G7" s="9"/>
      <c r="H7" s="9"/>
      <c r="I7" s="9"/>
      <c r="J7" s="9"/>
      <c r="K7" s="9"/>
      <c r="L7" s="9"/>
      <c r="M7" s="9"/>
      <c r="N7" s="9"/>
      <c r="O7" s="9"/>
    </row>
    <row r="8" spans="1:15" s="1" customFormat="1" ht="16.5" x14ac:dyDescent="0.35">
      <c r="A8" s="3" t="s">
        <v>12</v>
      </c>
      <c r="B8" s="3" t="s">
        <v>36</v>
      </c>
      <c r="C8" s="3" t="s">
        <v>0</v>
      </c>
      <c r="D8" s="3" t="s">
        <v>1</v>
      </c>
      <c r="E8" s="3" t="s">
        <v>2</v>
      </c>
      <c r="F8" s="3" t="s">
        <v>48</v>
      </c>
      <c r="G8" s="3" t="s">
        <v>4</v>
      </c>
      <c r="H8" s="3" t="s">
        <v>46</v>
      </c>
      <c r="I8" s="3" t="s">
        <v>57</v>
      </c>
      <c r="J8" s="3" t="s">
        <v>7</v>
      </c>
      <c r="K8" s="3" t="s">
        <v>49</v>
      </c>
      <c r="L8" s="3" t="s">
        <v>43</v>
      </c>
      <c r="M8" s="3" t="s">
        <v>10</v>
      </c>
      <c r="N8" s="3" t="s">
        <v>11</v>
      </c>
      <c r="O8" s="3" t="s">
        <v>14</v>
      </c>
    </row>
    <row r="9" spans="1:15" x14ac:dyDescent="0.35">
      <c r="A9" s="1">
        <v>440</v>
      </c>
      <c r="B9" s="7" t="s">
        <v>30</v>
      </c>
      <c r="C9" s="2">
        <f>+'Whole Dollars'!C9/1000</f>
        <v>18863.905369999997</v>
      </c>
      <c r="D9" s="2">
        <f>+'Whole Dollars'!D9/1000</f>
        <v>25731.334310000002</v>
      </c>
      <c r="E9" s="2">
        <f>+'Whole Dollars'!E9/1000</f>
        <v>25493.589390000001</v>
      </c>
      <c r="F9" s="2">
        <f>+'Whole Dollars'!F9/1000</f>
        <v>17960.151299999998</v>
      </c>
      <c r="G9" s="2">
        <f>+'Whole Dollars'!G9/1000</f>
        <v>17878.768450000003</v>
      </c>
      <c r="H9" s="2">
        <f>+'Whole Dollars'!H9/1000</f>
        <v>20676.759030000001</v>
      </c>
      <c r="I9" s="2">
        <f>+'Whole Dollars'!I9/1000</f>
        <v>32587.693939999997</v>
      </c>
      <c r="J9" s="2">
        <f>+'Whole Dollars'!J9/1000</f>
        <v>41147.887009999999</v>
      </c>
      <c r="K9" s="2">
        <f>+'Whole Dollars'!K9/1000</f>
        <v>28621.091990000001</v>
      </c>
      <c r="L9" s="2">
        <f>+'Whole Dollars'!L9/1000</f>
        <v>27984.04118</v>
      </c>
      <c r="M9" s="2">
        <f>+'Whole Dollars'!M9/1000</f>
        <v>18386.70045</v>
      </c>
      <c r="N9" s="2">
        <f>+'Whole Dollars'!N9/1000</f>
        <v>14853.697529999999</v>
      </c>
      <c r="O9" s="4">
        <f t="shared" ref="O9:O14" si="0">SUM(C9:N9)</f>
        <v>290185.61995000002</v>
      </c>
    </row>
    <row r="10" spans="1:15" x14ac:dyDescent="0.35">
      <c r="A10" s="1">
        <v>442</v>
      </c>
      <c r="B10" s="7" t="s">
        <v>31</v>
      </c>
      <c r="C10" s="2">
        <f>+'Whole Dollars'!C10/1000</f>
        <v>28858.507269999995</v>
      </c>
      <c r="D10" s="2">
        <f>+'Whole Dollars'!D10/1000</f>
        <v>30343.830049999997</v>
      </c>
      <c r="E10" s="2">
        <f>+'Whole Dollars'!E10/1000</f>
        <v>32153.094069999999</v>
      </c>
      <c r="F10" s="2">
        <f>+'Whole Dollars'!F10/1000</f>
        <v>28120.206410000003</v>
      </c>
      <c r="G10" s="2">
        <f>+'Whole Dollars'!G10/1000</f>
        <v>29757.160690000001</v>
      </c>
      <c r="H10" s="2">
        <f>+'Whole Dollars'!H10/1000</f>
        <v>30031.86217</v>
      </c>
      <c r="I10" s="2">
        <f>+'Whole Dollars'!I10/1000</f>
        <v>32856.273779999996</v>
      </c>
      <c r="J10" s="2">
        <f>+'Whole Dollars'!J10/1000</f>
        <v>33278.284400000004</v>
      </c>
      <c r="K10" s="2">
        <f>+'Whole Dollars'!K10/1000</f>
        <v>27284.034309999999</v>
      </c>
      <c r="L10" s="2">
        <f>+'Whole Dollars'!L10/1000</f>
        <v>31360.913729999997</v>
      </c>
      <c r="M10" s="2">
        <f>+'Whole Dollars'!M10/1000</f>
        <v>26911.411110000001</v>
      </c>
      <c r="N10" s="2">
        <f>+'Whole Dollars'!N10/1000</f>
        <v>27372.366589999998</v>
      </c>
      <c r="O10" s="4">
        <f t="shared" si="0"/>
        <v>358327.94457999995</v>
      </c>
    </row>
    <row r="11" spans="1:15" x14ac:dyDescent="0.35">
      <c r="A11" s="1">
        <v>444</v>
      </c>
      <c r="B11" s="7" t="s">
        <v>32</v>
      </c>
      <c r="C11" s="2">
        <f>+'Whole Dollars'!C11/1000</f>
        <v>170.36829</v>
      </c>
      <c r="D11" s="2">
        <f>+'Whole Dollars'!D11/1000</f>
        <v>165.42554000000001</v>
      </c>
      <c r="E11" s="2">
        <f>+'Whole Dollars'!E11/1000</f>
        <v>176.35500000000002</v>
      </c>
      <c r="F11" s="2">
        <f>+'Whole Dollars'!F11/1000</f>
        <v>174.53609000000003</v>
      </c>
      <c r="G11" s="2">
        <f>+'Whole Dollars'!G11/1000</f>
        <v>179.99585000000002</v>
      </c>
      <c r="H11" s="2">
        <f>+'Whole Dollars'!H11/1000</f>
        <v>189.53518</v>
      </c>
      <c r="I11" s="2">
        <f>+'Whole Dollars'!I11/1000</f>
        <v>187.99626000000001</v>
      </c>
      <c r="J11" s="2">
        <f>+'Whole Dollars'!J11/1000</f>
        <v>195.07050000000001</v>
      </c>
      <c r="K11" s="2">
        <f>+'Whole Dollars'!K11/1000</f>
        <v>182.58107000000001</v>
      </c>
      <c r="L11" s="2">
        <f>+'Whole Dollars'!L11/1000</f>
        <v>182.74793</v>
      </c>
      <c r="M11" s="2">
        <f>+'Whole Dollars'!M11/1000</f>
        <v>174.20304000000002</v>
      </c>
      <c r="N11" s="2">
        <f>+'Whole Dollars'!N11/1000</f>
        <v>173.96467999999999</v>
      </c>
      <c r="O11" s="4">
        <f t="shared" si="0"/>
        <v>2152.77943</v>
      </c>
    </row>
    <row r="12" spans="1:15" x14ac:dyDescent="0.35">
      <c r="A12" s="1">
        <v>447</v>
      </c>
      <c r="B12" s="7" t="s">
        <v>33</v>
      </c>
      <c r="C12" s="2">
        <f>+'Whole Dollars'!C12/1000</f>
        <v>4475.3620100000007</v>
      </c>
      <c r="D12" s="2">
        <f>+'Whole Dollars'!D12/1000</f>
        <v>3396.2283299999999</v>
      </c>
      <c r="E12" s="2">
        <f>+'Whole Dollars'!E12/1000</f>
        <v>3057.7693699999995</v>
      </c>
      <c r="F12" s="2">
        <f>+'Whole Dollars'!F12/1000</f>
        <v>864.73401000000001</v>
      </c>
      <c r="G12" s="2">
        <f>+'Whole Dollars'!G12/1000</f>
        <v>1588.6992800000005</v>
      </c>
      <c r="H12" s="2">
        <f>+'Whole Dollars'!H12/1000</f>
        <v>2474.0313099999998</v>
      </c>
      <c r="I12" s="2">
        <f>+'Whole Dollars'!I12/1000</f>
        <v>2106.7978000000003</v>
      </c>
      <c r="J12" s="2">
        <f>+'Whole Dollars'!J12/1000</f>
        <v>2759.2559699999997</v>
      </c>
      <c r="K12" s="2">
        <f>+'Whole Dollars'!K12/1000</f>
        <v>1640.5032099999996</v>
      </c>
      <c r="L12" s="2">
        <f>+'Whole Dollars'!L12/1000</f>
        <v>1632.2978799999996</v>
      </c>
      <c r="M12" s="2">
        <f>+'Whole Dollars'!M12/1000</f>
        <v>2082.5048500000003</v>
      </c>
      <c r="N12" s="2">
        <f>+'Whole Dollars'!N12/1000</f>
        <v>2190.2139200000006</v>
      </c>
      <c r="O12" s="4">
        <f t="shared" si="0"/>
        <v>28268.397940000003</v>
      </c>
    </row>
    <row r="13" spans="1:15" x14ac:dyDescent="0.35">
      <c r="A13" s="1">
        <v>449</v>
      </c>
      <c r="B13" s="7" t="s">
        <v>34</v>
      </c>
      <c r="C13" s="2">
        <f>+'Whole Dollars'!C13/1000</f>
        <v>-135.30600000000001</v>
      </c>
      <c r="D13" s="2">
        <f>+'Whole Dollars'!D13/1000</f>
        <v>414.55</v>
      </c>
      <c r="E13" s="2">
        <f>+'Whole Dollars'!E13/1000</f>
        <v>-134.173</v>
      </c>
      <c r="F13" s="2">
        <f>+'Whole Dollars'!F13/1000</f>
        <v>-133.69399999999999</v>
      </c>
      <c r="G13" s="2">
        <f>+'Whole Dollars'!G13/1000</f>
        <v>-135.58600000000001</v>
      </c>
      <c r="H13" s="2">
        <f>+'Whole Dollars'!H13/1000</f>
        <v>-135.06100000000001</v>
      </c>
      <c r="I13" s="2">
        <f>+'Whole Dollars'!I13/1000</f>
        <v>-5518.6769999999997</v>
      </c>
      <c r="J13" s="2">
        <f>+'Whole Dollars'!J13/1000</f>
        <v>-123.66800000000001</v>
      </c>
      <c r="K13" s="2">
        <f>+'Whole Dollars'!K13/1000</f>
        <v>-192.72300000000001</v>
      </c>
      <c r="L13" s="2">
        <f>+'Whole Dollars'!L13/1000</f>
        <v>-161.09200000000001</v>
      </c>
      <c r="M13" s="2">
        <f>+'Whole Dollars'!M13/1000</f>
        <v>-158.80000000000001</v>
      </c>
      <c r="N13" s="2">
        <f>+'Whole Dollars'!N13/1000</f>
        <v>-160.666</v>
      </c>
      <c r="O13" s="4">
        <f t="shared" si="0"/>
        <v>-6574.8959999999997</v>
      </c>
    </row>
    <row r="14" spans="1:15" x14ac:dyDescent="0.35">
      <c r="A14" s="1" t="s">
        <v>13</v>
      </c>
      <c r="B14" s="7" t="s">
        <v>35</v>
      </c>
      <c r="C14" s="2">
        <f>+'Whole Dollars'!C14/1000</f>
        <v>4153.6559950000001</v>
      </c>
      <c r="D14" s="2">
        <f>+'Whole Dollars'!D14/1000</f>
        <v>3988.1464750000005</v>
      </c>
      <c r="E14" s="2">
        <f>+'Whole Dollars'!E14/1000</f>
        <v>3973.9716349999994</v>
      </c>
      <c r="F14" s="2">
        <f>+'Whole Dollars'!F14/1000</f>
        <v>3754.5388550000002</v>
      </c>
      <c r="G14" s="2">
        <f>+'Whole Dollars'!G14/1000</f>
        <v>3872.9901949999999</v>
      </c>
      <c r="H14" s="2">
        <f>+'Whole Dollars'!H14/1000</f>
        <v>3786.6796149999986</v>
      </c>
      <c r="I14" s="2">
        <f>+'Whole Dollars'!I14/1000</f>
        <v>4850.4348550000004</v>
      </c>
      <c r="J14" s="2">
        <f>+'Whole Dollars'!J14/1000</f>
        <v>5608.0787349999982</v>
      </c>
      <c r="K14" s="2">
        <f>+'Whole Dollars'!K14/1000</f>
        <v>4770.9160250000004</v>
      </c>
      <c r="L14" s="2">
        <f>+'Whole Dollars'!L14/1000</f>
        <v>5663.6669850000008</v>
      </c>
      <c r="M14" s="2">
        <f>+'Whole Dollars'!M14/1000</f>
        <v>5419.6226449999976</v>
      </c>
      <c r="N14" s="2">
        <f>+'Whole Dollars'!N14/1000</f>
        <v>5239.2070450000019</v>
      </c>
      <c r="O14" s="4">
        <f t="shared" si="0"/>
        <v>55081.909059999998</v>
      </c>
    </row>
    <row r="15" spans="1:15" ht="15" thickBot="1" x14ac:dyDescent="0.4">
      <c r="A15" s="5"/>
      <c r="B15" s="5" t="s">
        <v>14</v>
      </c>
      <c r="C15" s="6">
        <f>SUM(C9:C14)</f>
        <v>56386.492934999995</v>
      </c>
      <c r="D15" s="6">
        <f t="shared" ref="D15:O15" si="1">SUM(D9:D14)</f>
        <v>64039.514704999994</v>
      </c>
      <c r="E15" s="6">
        <f t="shared" si="1"/>
        <v>64720.606465000004</v>
      </c>
      <c r="F15" s="6">
        <f t="shared" si="1"/>
        <v>50740.472664999994</v>
      </c>
      <c r="G15" s="6">
        <f t="shared" si="1"/>
        <v>53142.028465000003</v>
      </c>
      <c r="H15" s="6">
        <f t="shared" si="1"/>
        <v>57023.806304999998</v>
      </c>
      <c r="I15" s="6">
        <f t="shared" si="1"/>
        <v>67070.519635000004</v>
      </c>
      <c r="J15" s="6">
        <f t="shared" si="1"/>
        <v>82864.908615000008</v>
      </c>
      <c r="K15" s="6">
        <f t="shared" si="1"/>
        <v>62306.403605000007</v>
      </c>
      <c r="L15" s="6">
        <f t="shared" si="1"/>
        <v>66662.575704999996</v>
      </c>
      <c r="M15" s="6">
        <f t="shared" si="1"/>
        <v>52815.642094999996</v>
      </c>
      <c r="N15" s="6">
        <f t="shared" si="1"/>
        <v>49668.783765</v>
      </c>
      <c r="O15" s="6">
        <f t="shared" si="1"/>
        <v>727441.75496000005</v>
      </c>
    </row>
    <row r="16" spans="1:15" ht="15" thickTop="1" x14ac:dyDescent="0.35"/>
    <row r="17" spans="1:15" x14ac:dyDescent="0.35">
      <c r="A17" s="9" t="s">
        <v>28</v>
      </c>
      <c r="B17" s="9"/>
      <c r="C17" s="9"/>
      <c r="D17" s="9"/>
      <c r="E17" s="9"/>
      <c r="F17" s="9"/>
      <c r="G17" s="9"/>
      <c r="H17" s="9"/>
      <c r="I17" s="9"/>
      <c r="J17" s="9"/>
      <c r="K17" s="9"/>
      <c r="L17" s="9"/>
      <c r="M17" s="9"/>
      <c r="N17" s="9"/>
      <c r="O17" s="9"/>
    </row>
    <row r="18" spans="1:15" s="8" customFormat="1" ht="16.5" x14ac:dyDescent="0.35">
      <c r="A18" s="3" t="s">
        <v>12</v>
      </c>
      <c r="B18" s="3" t="s">
        <v>36</v>
      </c>
      <c r="C18" s="3" t="s">
        <v>15</v>
      </c>
      <c r="D18" s="3" t="s">
        <v>16</v>
      </c>
      <c r="E18" s="3" t="s">
        <v>17</v>
      </c>
      <c r="F18" s="3" t="s">
        <v>56</v>
      </c>
      <c r="G18" s="3" t="s">
        <v>19</v>
      </c>
      <c r="H18" s="3" t="s">
        <v>60</v>
      </c>
      <c r="I18" s="3" t="s">
        <v>21</v>
      </c>
      <c r="J18" s="3" t="s">
        <v>52</v>
      </c>
      <c r="K18" s="3" t="s">
        <v>23</v>
      </c>
      <c r="L18" s="11" t="s">
        <v>63</v>
      </c>
      <c r="M18" s="3" t="s">
        <v>25</v>
      </c>
      <c r="N18" s="3" t="s">
        <v>26</v>
      </c>
      <c r="O18" s="3" t="s">
        <v>14</v>
      </c>
    </row>
    <row r="19" spans="1:15" x14ac:dyDescent="0.35">
      <c r="A19" s="1">
        <v>440</v>
      </c>
      <c r="B19" s="7" t="s">
        <v>30</v>
      </c>
      <c r="C19" s="2">
        <f>+'Whole Dollars'!C19/1000</f>
        <v>16270.86218</v>
      </c>
      <c r="D19" s="2">
        <f>+'Whole Dollars'!D19/1000</f>
        <v>23207.561980000002</v>
      </c>
      <c r="E19" s="2">
        <f>+'Whole Dollars'!E19/1000</f>
        <v>23169.088720000003</v>
      </c>
      <c r="F19" s="2">
        <f>+'Whole Dollars'!F19/1000</f>
        <v>17374.71069</v>
      </c>
      <c r="G19" s="2">
        <f>+'Whole Dollars'!G19/1000</f>
        <v>18247.408050000002</v>
      </c>
      <c r="H19" s="2">
        <f>+'Whole Dollars'!H19/1000</f>
        <v>21541.528939999997</v>
      </c>
      <c r="I19" s="2">
        <f>+'Whole Dollars'!I19/1000</f>
        <v>21053.102340000001</v>
      </c>
      <c r="J19" s="2">
        <f>+'Whole Dollars'!J19/1000</f>
        <v>31638.14054</v>
      </c>
      <c r="K19" s="2">
        <f>+'Whole Dollars'!K19/1000</f>
        <v>27912.410189999999</v>
      </c>
      <c r="L19" s="2">
        <f>+'Whole Dollars'!L19/1000</f>
        <v>22952.324990000001</v>
      </c>
      <c r="M19" s="2">
        <f>+'Whole Dollars'!M19/1000</f>
        <v>16732.772780000003</v>
      </c>
      <c r="N19" s="2">
        <f>+'Whole Dollars'!N19/1000</f>
        <v>21570.106530000001</v>
      </c>
      <c r="O19" s="4">
        <f t="shared" ref="O19:O24" si="2">SUM(C19:N19)</f>
        <v>261670.01792999997</v>
      </c>
    </row>
    <row r="20" spans="1:15" x14ac:dyDescent="0.35">
      <c r="A20" s="1">
        <v>442</v>
      </c>
      <c r="B20" s="7" t="s">
        <v>31</v>
      </c>
      <c r="C20" s="2">
        <f>+'Whole Dollars'!C20/1000</f>
        <v>23896.244500000001</v>
      </c>
      <c r="D20" s="2">
        <f>+'Whole Dollars'!D20/1000</f>
        <v>27440.395400000001</v>
      </c>
      <c r="E20" s="2">
        <f>+'Whole Dollars'!E20/1000</f>
        <v>25946.23429</v>
      </c>
      <c r="F20" s="2">
        <f>+'Whole Dollars'!F20/1000</f>
        <v>24001.462329999998</v>
      </c>
      <c r="G20" s="2">
        <f>+'Whole Dollars'!G20/1000</f>
        <v>27533.79276</v>
      </c>
      <c r="H20" s="2">
        <f>+'Whole Dollars'!H20/1000</f>
        <v>26785.561729999998</v>
      </c>
      <c r="I20" s="2">
        <f>+'Whole Dollars'!I20/1000</f>
        <v>23738.978640000001</v>
      </c>
      <c r="J20" s="2">
        <f>+'Whole Dollars'!J20/1000</f>
        <v>30293.750680000001</v>
      </c>
      <c r="K20" s="2">
        <f>+'Whole Dollars'!K20/1000</f>
        <v>26496.53631</v>
      </c>
      <c r="L20" s="2">
        <f>+'Whole Dollars'!L20/1000</f>
        <v>30082.661399999997</v>
      </c>
      <c r="M20" s="2">
        <f>+'Whole Dollars'!M20/1000</f>
        <v>28112.033760000002</v>
      </c>
      <c r="N20" s="2">
        <f>+'Whole Dollars'!N20/1000</f>
        <v>31471.570880000003</v>
      </c>
      <c r="O20" s="4">
        <f t="shared" si="2"/>
        <v>325799.22268000001</v>
      </c>
    </row>
    <row r="21" spans="1:15" x14ac:dyDescent="0.35">
      <c r="A21" s="1">
        <v>444</v>
      </c>
      <c r="B21" s="7" t="s">
        <v>32</v>
      </c>
      <c r="C21" s="2">
        <f>+'Whole Dollars'!C21/1000</f>
        <v>150.38154999999998</v>
      </c>
      <c r="D21" s="2">
        <f>+'Whole Dollars'!D21/1000</f>
        <v>157.01662999999999</v>
      </c>
      <c r="E21" s="2">
        <f>+'Whole Dollars'!E21/1000</f>
        <v>156.08788000000001</v>
      </c>
      <c r="F21" s="2">
        <f>+'Whole Dollars'!F21/1000</f>
        <v>159.60293999999999</v>
      </c>
      <c r="G21" s="2">
        <f>+'Whole Dollars'!G21/1000</f>
        <v>168.71356000000003</v>
      </c>
      <c r="H21" s="2">
        <f>+'Whole Dollars'!H21/1000</f>
        <v>168.17080999999999</v>
      </c>
      <c r="I21" s="2">
        <f>+'Whole Dollars'!I21/1000</f>
        <v>166.81378000000001</v>
      </c>
      <c r="J21" s="2">
        <f>+'Whole Dollars'!J21/1000</f>
        <v>184.62100000000001</v>
      </c>
      <c r="K21" s="2">
        <f>+'Whole Dollars'!K21/1000</f>
        <v>178.35578000000004</v>
      </c>
      <c r="L21" s="2">
        <f>+'Whole Dollars'!L21/1000</f>
        <v>182.67841000000004</v>
      </c>
      <c r="M21" s="2">
        <f>+'Whole Dollars'!M21/1000</f>
        <v>169.73074000000003</v>
      </c>
      <c r="N21" s="2">
        <f>+'Whole Dollars'!N21/1000</f>
        <v>181.21544</v>
      </c>
      <c r="O21" s="4">
        <f t="shared" si="2"/>
        <v>2023.38852</v>
      </c>
    </row>
    <row r="22" spans="1:15" x14ac:dyDescent="0.35">
      <c r="A22" s="1">
        <v>447</v>
      </c>
      <c r="B22" s="7" t="s">
        <v>33</v>
      </c>
      <c r="C22" s="2">
        <f>+'Whole Dollars'!C22/1000</f>
        <v>2505.4814999999999</v>
      </c>
      <c r="D22" s="2">
        <f>+'Whole Dollars'!D22/1000</f>
        <v>5378.8009099999999</v>
      </c>
      <c r="E22" s="2">
        <f>+'Whole Dollars'!E22/1000</f>
        <v>2192.0185499999998</v>
      </c>
      <c r="F22" s="2">
        <f>+'Whole Dollars'!F22/1000</f>
        <v>1801.3616499999998</v>
      </c>
      <c r="G22" s="2">
        <f>+'Whole Dollars'!G22/1000</f>
        <v>888.64954</v>
      </c>
      <c r="H22" s="2">
        <f>+'Whole Dollars'!H22/1000</f>
        <v>646.69541000000015</v>
      </c>
      <c r="I22" s="2">
        <f>+'Whole Dollars'!I22/1000</f>
        <v>1214.08095</v>
      </c>
      <c r="J22" s="2">
        <f>+'Whole Dollars'!J22/1000</f>
        <v>683.02481000000012</v>
      </c>
      <c r="K22" s="2">
        <f>+'Whole Dollars'!K22/1000</f>
        <v>1493.44883</v>
      </c>
      <c r="L22" s="2">
        <f>+'Whole Dollars'!L22/1000</f>
        <v>1793.6345399999998</v>
      </c>
      <c r="M22" s="2">
        <f>+'Whole Dollars'!M22/1000</f>
        <v>950.24784</v>
      </c>
      <c r="N22" s="2">
        <f>+'Whole Dollars'!N22/1000</f>
        <v>978.35298999999998</v>
      </c>
      <c r="O22" s="4">
        <f t="shared" si="2"/>
        <v>20525.79752</v>
      </c>
    </row>
    <row r="23" spans="1:15" x14ac:dyDescent="0.35">
      <c r="A23" s="1">
        <v>449</v>
      </c>
      <c r="B23" s="7" t="s">
        <v>34</v>
      </c>
      <c r="C23" s="2">
        <f>+'Whole Dollars'!C23/1000</f>
        <v>1844.252</v>
      </c>
      <c r="D23" s="2">
        <f>+'Whole Dollars'!D23/1000</f>
        <v>-59.67</v>
      </c>
      <c r="E23" s="2">
        <f>+'Whole Dollars'!E23/1000</f>
        <v>-59.67</v>
      </c>
      <c r="F23" s="2">
        <f>+'Whole Dollars'!F23/1000</f>
        <v>-59.67</v>
      </c>
      <c r="G23" s="2">
        <f>+'Whole Dollars'!G23/1000</f>
        <v>-59.67</v>
      </c>
      <c r="H23" s="2">
        <f>+'Whole Dollars'!H23/1000</f>
        <v>-59.67</v>
      </c>
      <c r="I23" s="2">
        <f>+'Whole Dollars'!I23/1000</f>
        <v>-3283.6370000000002</v>
      </c>
      <c r="J23" s="2">
        <f>+'Whole Dollars'!J23/1000</f>
        <v>-66.039000000000001</v>
      </c>
      <c r="K23" s="2">
        <f>+'Whole Dollars'!K23/1000</f>
        <v>-66.039000000000001</v>
      </c>
      <c r="L23" s="2">
        <f>+'Whole Dollars'!L23/1000</f>
        <v>-164.41</v>
      </c>
      <c r="M23" s="2">
        <f>+'Whole Dollars'!M23/1000</f>
        <v>-100.18899999999999</v>
      </c>
      <c r="N23" s="2">
        <f>+'Whole Dollars'!N23/1000</f>
        <v>-271.96199999999999</v>
      </c>
      <c r="O23" s="4">
        <f t="shared" si="2"/>
        <v>-2406.3740000000007</v>
      </c>
    </row>
    <row r="24" spans="1:15" x14ac:dyDescent="0.35">
      <c r="A24" s="1" t="s">
        <v>13</v>
      </c>
      <c r="B24" s="7" t="s">
        <v>35</v>
      </c>
      <c r="C24" s="2">
        <f>+'Whole Dollars'!C24/1000</f>
        <v>2867.3723299999997</v>
      </c>
      <c r="D24" s="2">
        <f>+'Whole Dollars'!D24/1000</f>
        <v>3225.2343300000016</v>
      </c>
      <c r="E24" s="2">
        <f>+'Whole Dollars'!E24/1000</f>
        <v>2908.3594300000004</v>
      </c>
      <c r="F24" s="2">
        <f>+'Whole Dollars'!F24/1000</f>
        <v>3100.7882800000002</v>
      </c>
      <c r="G24" s="2">
        <f>+'Whole Dollars'!G24/1000</f>
        <v>3249.3307499999992</v>
      </c>
      <c r="H24" s="2">
        <f>+'Whole Dollars'!H24/1000</f>
        <v>3069.7558800000006</v>
      </c>
      <c r="I24" s="2">
        <f>+'Whole Dollars'!I24/1000</f>
        <v>4899.5252300000002</v>
      </c>
      <c r="J24" s="2">
        <f>+'Whole Dollars'!J24/1000</f>
        <v>4352.333815</v>
      </c>
      <c r="K24" s="2">
        <f>+'Whole Dollars'!K24/1000</f>
        <v>3789.1353749999998</v>
      </c>
      <c r="L24" s="2">
        <f>+'Whole Dollars'!L24/1000</f>
        <v>4137.8767849999995</v>
      </c>
      <c r="M24" s="2">
        <f>+'Whole Dollars'!M24/1000</f>
        <v>3904.442665</v>
      </c>
      <c r="N24" s="2">
        <f>+'Whole Dollars'!N24/1000</f>
        <v>3886.1590249999995</v>
      </c>
      <c r="O24" s="4">
        <f t="shared" si="2"/>
        <v>43390.313894999999</v>
      </c>
    </row>
    <row r="25" spans="1:15" ht="15" thickBot="1" x14ac:dyDescent="0.4">
      <c r="A25" s="5"/>
      <c r="B25" s="5" t="s">
        <v>14</v>
      </c>
      <c r="C25" s="6">
        <f>SUM(C19:C24)</f>
        <v>47534.594059999996</v>
      </c>
      <c r="D25" s="6">
        <f t="shared" ref="D25:O25" si="3">SUM(D19:D24)</f>
        <v>59349.339250000005</v>
      </c>
      <c r="E25" s="6">
        <f t="shared" si="3"/>
        <v>54312.118870000006</v>
      </c>
      <c r="F25" s="6">
        <f t="shared" si="3"/>
        <v>46378.25589</v>
      </c>
      <c r="G25" s="6">
        <f t="shared" si="3"/>
        <v>50028.22466</v>
      </c>
      <c r="H25" s="6">
        <f t="shared" si="3"/>
        <v>52152.04277</v>
      </c>
      <c r="I25" s="6">
        <f t="shared" si="3"/>
        <v>47788.863939999996</v>
      </c>
      <c r="J25" s="6">
        <f t="shared" si="3"/>
        <v>67085.831845000008</v>
      </c>
      <c r="K25" s="6">
        <f t="shared" si="3"/>
        <v>59803.847484999998</v>
      </c>
      <c r="L25" s="6">
        <f t="shared" si="3"/>
        <v>58984.766124999995</v>
      </c>
      <c r="M25" s="6">
        <f t="shared" si="3"/>
        <v>49769.038785000004</v>
      </c>
      <c r="N25" s="6">
        <f t="shared" si="3"/>
        <v>57815.442865000005</v>
      </c>
      <c r="O25" s="6">
        <f t="shared" si="3"/>
        <v>651002.36654500011</v>
      </c>
    </row>
    <row r="26" spans="1:15" ht="15" thickTop="1" x14ac:dyDescent="0.35"/>
    <row r="27" spans="1:15" x14ac:dyDescent="0.35">
      <c r="A27" s="9" t="s">
        <v>29</v>
      </c>
      <c r="B27" s="9"/>
      <c r="C27" s="9"/>
      <c r="D27" s="9"/>
      <c r="E27" s="9"/>
      <c r="F27" s="9"/>
      <c r="G27" s="9"/>
      <c r="H27" s="9"/>
      <c r="I27" s="9"/>
      <c r="J27" s="9"/>
      <c r="K27" s="9"/>
      <c r="L27" s="9"/>
      <c r="M27" s="9"/>
      <c r="N27" s="9"/>
      <c r="O27" s="9"/>
    </row>
    <row r="28" spans="1:15" x14ac:dyDescent="0.35">
      <c r="A28" s="1">
        <v>440</v>
      </c>
      <c r="B28" s="7" t="s">
        <v>30</v>
      </c>
      <c r="C28" s="2">
        <f t="shared" ref="C28:N28" si="4">+C9-C19</f>
        <v>2593.0431899999967</v>
      </c>
      <c r="D28" s="2">
        <f t="shared" si="4"/>
        <v>2523.7723299999998</v>
      </c>
      <c r="E28" s="2">
        <f t="shared" si="4"/>
        <v>2324.5006699999976</v>
      </c>
      <c r="F28" s="2">
        <f t="shared" si="4"/>
        <v>585.44060999999783</v>
      </c>
      <c r="G28" s="2">
        <f t="shared" si="4"/>
        <v>-368.63959999999861</v>
      </c>
      <c r="H28" s="2">
        <f t="shared" si="4"/>
        <v>-864.76990999999543</v>
      </c>
      <c r="I28" s="2">
        <f t="shared" si="4"/>
        <v>11534.591599999996</v>
      </c>
      <c r="J28" s="2">
        <f t="shared" si="4"/>
        <v>9509.7464699999982</v>
      </c>
      <c r="K28" s="2">
        <f t="shared" si="4"/>
        <v>708.68180000000211</v>
      </c>
      <c r="L28" s="2">
        <f t="shared" si="4"/>
        <v>5031.7161899999992</v>
      </c>
      <c r="M28" s="2">
        <f t="shared" si="4"/>
        <v>1653.9276699999973</v>
      </c>
      <c r="N28" s="2">
        <f t="shared" si="4"/>
        <v>-6716.4090000000015</v>
      </c>
      <c r="O28" s="4">
        <f t="shared" ref="O28:O33" si="5">SUM(C28:N28)</f>
        <v>28515.602019999991</v>
      </c>
    </row>
    <row r="29" spans="1:15" x14ac:dyDescent="0.35">
      <c r="A29" s="1">
        <v>442</v>
      </c>
      <c r="B29" s="7" t="s">
        <v>31</v>
      </c>
      <c r="C29" s="2">
        <f t="shared" ref="C29:N29" si="6">+C10-C20</f>
        <v>4962.2627699999939</v>
      </c>
      <c r="D29" s="2">
        <f t="shared" si="6"/>
        <v>2903.4346499999956</v>
      </c>
      <c r="E29" s="2">
        <f t="shared" si="6"/>
        <v>6206.8597799999989</v>
      </c>
      <c r="F29" s="2">
        <f t="shared" si="6"/>
        <v>4118.744080000004</v>
      </c>
      <c r="G29" s="2">
        <f t="shared" si="6"/>
        <v>2223.3679300000003</v>
      </c>
      <c r="H29" s="2">
        <f t="shared" si="6"/>
        <v>3246.3004400000027</v>
      </c>
      <c r="I29" s="2">
        <f t="shared" si="6"/>
        <v>9117.2951399999947</v>
      </c>
      <c r="J29" s="2">
        <f t="shared" si="6"/>
        <v>2984.5337200000031</v>
      </c>
      <c r="K29" s="2">
        <f t="shared" si="6"/>
        <v>787.49799999999959</v>
      </c>
      <c r="L29" s="2">
        <f t="shared" si="6"/>
        <v>1278.2523299999993</v>
      </c>
      <c r="M29" s="2">
        <f t="shared" si="6"/>
        <v>-1200.6226500000012</v>
      </c>
      <c r="N29" s="2">
        <f t="shared" si="6"/>
        <v>-4099.2042900000051</v>
      </c>
      <c r="O29" s="4">
        <f t="shared" si="5"/>
        <v>32528.721899999979</v>
      </c>
    </row>
    <row r="30" spans="1:15" x14ac:dyDescent="0.35">
      <c r="A30" s="1">
        <v>444</v>
      </c>
      <c r="B30" s="7" t="s">
        <v>32</v>
      </c>
      <c r="C30" s="2">
        <f t="shared" ref="C30:N30" si="7">+C11-C21</f>
        <v>19.986740000000026</v>
      </c>
      <c r="D30" s="2">
        <f t="shared" si="7"/>
        <v>8.4089100000000201</v>
      </c>
      <c r="E30" s="2">
        <f t="shared" si="7"/>
        <v>20.267120000000006</v>
      </c>
      <c r="F30" s="2">
        <f t="shared" si="7"/>
        <v>14.93315000000004</v>
      </c>
      <c r="G30" s="2">
        <f t="shared" si="7"/>
        <v>11.282289999999989</v>
      </c>
      <c r="H30" s="2">
        <f t="shared" si="7"/>
        <v>21.364370000000008</v>
      </c>
      <c r="I30" s="2">
        <f t="shared" si="7"/>
        <v>21.182479999999998</v>
      </c>
      <c r="J30" s="2">
        <f t="shared" si="7"/>
        <v>10.4495</v>
      </c>
      <c r="K30" s="2">
        <f t="shared" si="7"/>
        <v>4.2252899999999727</v>
      </c>
      <c r="L30" s="2">
        <f t="shared" si="7"/>
        <v>6.9519999999954507E-2</v>
      </c>
      <c r="M30" s="2">
        <f t="shared" si="7"/>
        <v>4.47229999999999</v>
      </c>
      <c r="N30" s="2">
        <f t="shared" si="7"/>
        <v>-7.2507600000000139</v>
      </c>
      <c r="O30" s="4">
        <f t="shared" si="5"/>
        <v>129.39090999999999</v>
      </c>
    </row>
    <row r="31" spans="1:15" x14ac:dyDescent="0.35">
      <c r="A31" s="1">
        <v>447</v>
      </c>
      <c r="B31" s="7" t="s">
        <v>33</v>
      </c>
      <c r="C31" s="2">
        <f t="shared" ref="C31:N31" si="8">+C12-C22</f>
        <v>1969.8805100000009</v>
      </c>
      <c r="D31" s="2">
        <f t="shared" si="8"/>
        <v>-1982.57258</v>
      </c>
      <c r="E31" s="2">
        <f t="shared" si="8"/>
        <v>865.75081999999975</v>
      </c>
      <c r="F31" s="2">
        <f t="shared" si="8"/>
        <v>-936.62763999999981</v>
      </c>
      <c r="G31" s="2">
        <f t="shared" si="8"/>
        <v>700.0497400000005</v>
      </c>
      <c r="H31" s="2">
        <f t="shared" si="8"/>
        <v>1827.3358999999996</v>
      </c>
      <c r="I31" s="2">
        <f t="shared" si="8"/>
        <v>892.71685000000025</v>
      </c>
      <c r="J31" s="2">
        <f t="shared" si="8"/>
        <v>2076.2311599999994</v>
      </c>
      <c r="K31" s="2">
        <f t="shared" si="8"/>
        <v>147.05437999999958</v>
      </c>
      <c r="L31" s="2">
        <f t="shared" si="8"/>
        <v>-161.33666000000017</v>
      </c>
      <c r="M31" s="2">
        <f t="shared" si="8"/>
        <v>1132.2570100000003</v>
      </c>
      <c r="N31" s="2">
        <f t="shared" si="8"/>
        <v>1211.8609300000007</v>
      </c>
      <c r="O31" s="4">
        <f t="shared" si="5"/>
        <v>7742.6004200000007</v>
      </c>
    </row>
    <row r="32" spans="1:15" x14ac:dyDescent="0.35">
      <c r="A32" s="1">
        <v>449</v>
      </c>
      <c r="B32" s="7" t="s">
        <v>34</v>
      </c>
      <c r="C32" s="2">
        <f t="shared" ref="C32:N32" si="9">+C13-C23</f>
        <v>-1979.558</v>
      </c>
      <c r="D32" s="2">
        <f t="shared" si="9"/>
        <v>474.22</v>
      </c>
      <c r="E32" s="2">
        <f t="shared" si="9"/>
        <v>-74.503</v>
      </c>
      <c r="F32" s="2">
        <f t="shared" si="9"/>
        <v>-74.023999999999987</v>
      </c>
      <c r="G32" s="2">
        <f t="shared" si="9"/>
        <v>-75.916000000000011</v>
      </c>
      <c r="H32" s="2">
        <f t="shared" si="9"/>
        <v>-75.391000000000005</v>
      </c>
      <c r="I32" s="2">
        <f t="shared" si="9"/>
        <v>-2235.0399999999995</v>
      </c>
      <c r="J32" s="2">
        <f t="shared" si="9"/>
        <v>-57.629000000000005</v>
      </c>
      <c r="K32" s="2">
        <f t="shared" si="9"/>
        <v>-126.68400000000001</v>
      </c>
      <c r="L32" s="2">
        <f t="shared" si="9"/>
        <v>3.3179999999999836</v>
      </c>
      <c r="M32" s="2">
        <f t="shared" si="9"/>
        <v>-58.611000000000018</v>
      </c>
      <c r="N32" s="2">
        <f t="shared" si="9"/>
        <v>111.29599999999999</v>
      </c>
      <c r="O32" s="4">
        <f t="shared" si="5"/>
        <v>-4168.521999999999</v>
      </c>
    </row>
    <row r="33" spans="1:15" x14ac:dyDescent="0.35">
      <c r="A33" s="1" t="s">
        <v>13</v>
      </c>
      <c r="B33" s="7" t="s">
        <v>35</v>
      </c>
      <c r="C33" s="2">
        <f t="shared" ref="C33:N33" si="10">+C14-C24</f>
        <v>1286.2836650000004</v>
      </c>
      <c r="D33" s="2">
        <f t="shared" si="10"/>
        <v>762.91214499999887</v>
      </c>
      <c r="E33" s="2">
        <f t="shared" si="10"/>
        <v>1065.612204999999</v>
      </c>
      <c r="F33" s="2">
        <f t="shared" si="10"/>
        <v>653.75057500000003</v>
      </c>
      <c r="G33" s="2">
        <f t="shared" si="10"/>
        <v>623.65944500000069</v>
      </c>
      <c r="H33" s="2">
        <f t="shared" si="10"/>
        <v>716.92373499999803</v>
      </c>
      <c r="I33" s="2">
        <f t="shared" si="10"/>
        <v>-49.090374999999767</v>
      </c>
      <c r="J33" s="2">
        <f t="shared" si="10"/>
        <v>1255.7449199999983</v>
      </c>
      <c r="K33" s="2">
        <f t="shared" si="10"/>
        <v>981.78065000000061</v>
      </c>
      <c r="L33" s="2">
        <f t="shared" si="10"/>
        <v>1525.7902000000013</v>
      </c>
      <c r="M33" s="2">
        <f t="shared" si="10"/>
        <v>1515.1799799999976</v>
      </c>
      <c r="N33" s="2">
        <f t="shared" si="10"/>
        <v>1353.0480200000025</v>
      </c>
      <c r="O33" s="4">
        <f t="shared" si="5"/>
        <v>11691.595164999995</v>
      </c>
    </row>
    <row r="34" spans="1:15" ht="15" thickBot="1" x14ac:dyDescent="0.4">
      <c r="A34" s="5"/>
      <c r="B34" s="5" t="s">
        <v>14</v>
      </c>
      <c r="C34" s="6">
        <f>SUM(C28:C33)</f>
        <v>8851.8988749999917</v>
      </c>
      <c r="D34" s="6">
        <f t="shared" ref="D34:O34" si="11">SUM(D28:D33)</f>
        <v>4690.1754549999951</v>
      </c>
      <c r="E34" s="6">
        <f t="shared" si="11"/>
        <v>10408.487594999995</v>
      </c>
      <c r="F34" s="6">
        <f t="shared" si="11"/>
        <v>4362.2167750000026</v>
      </c>
      <c r="G34" s="6">
        <f t="shared" si="11"/>
        <v>3113.8038050000027</v>
      </c>
      <c r="H34" s="6">
        <f t="shared" si="11"/>
        <v>4871.7635350000055</v>
      </c>
      <c r="I34" s="6">
        <f t="shared" si="11"/>
        <v>19281.65569499999</v>
      </c>
      <c r="J34" s="6">
        <f t="shared" si="11"/>
        <v>15779.07677</v>
      </c>
      <c r="K34" s="6">
        <f t="shared" si="11"/>
        <v>2502.556120000002</v>
      </c>
      <c r="L34" s="6">
        <f t="shared" si="11"/>
        <v>7677.8095800000001</v>
      </c>
      <c r="M34" s="6">
        <f t="shared" si="11"/>
        <v>3046.6033099999941</v>
      </c>
      <c r="N34" s="6">
        <f t="shared" si="11"/>
        <v>-8146.6591000000044</v>
      </c>
      <c r="O34" s="6">
        <f t="shared" si="11"/>
        <v>76439.388414999965</v>
      </c>
    </row>
    <row r="35" spans="1:15" ht="15" thickTop="1" x14ac:dyDescent="0.35"/>
    <row r="36" spans="1:15" ht="16.5" x14ac:dyDescent="0.35">
      <c r="A36" s="12">
        <v>1</v>
      </c>
      <c r="B36" s="13" t="s">
        <v>42</v>
      </c>
      <c r="C36" s="14"/>
      <c r="D36" s="14"/>
      <c r="E36" s="14"/>
      <c r="F36" s="14"/>
      <c r="G36" s="14"/>
      <c r="H36" s="14"/>
      <c r="I36" s="14"/>
      <c r="J36" s="14"/>
      <c r="K36" s="14"/>
      <c r="L36" s="14"/>
      <c r="M36" s="14"/>
    </row>
    <row r="37" spans="1:15" ht="16.5" x14ac:dyDescent="0.35">
      <c r="A37" s="12">
        <v>2</v>
      </c>
      <c r="B37" s="13" t="s">
        <v>53</v>
      </c>
      <c r="C37" s="14"/>
      <c r="D37" s="14"/>
      <c r="E37" s="14"/>
      <c r="F37" s="14"/>
      <c r="G37" s="14"/>
      <c r="H37" s="14"/>
      <c r="I37" s="14"/>
      <c r="J37" s="14"/>
      <c r="K37" s="14"/>
      <c r="L37" s="14"/>
      <c r="M37" s="14"/>
    </row>
    <row r="38" spans="1:15" ht="16.5" x14ac:dyDescent="0.35">
      <c r="A38" s="12">
        <v>3</v>
      </c>
      <c r="B38" s="13" t="s">
        <v>44</v>
      </c>
      <c r="C38" s="14"/>
      <c r="D38" s="14"/>
      <c r="E38" s="14"/>
      <c r="F38" s="14"/>
      <c r="G38" s="14"/>
      <c r="H38" s="14"/>
      <c r="I38" s="14"/>
      <c r="J38" s="14"/>
      <c r="K38" s="14"/>
      <c r="L38" s="14"/>
      <c r="M38" s="14"/>
    </row>
    <row r="39" spans="1:15" ht="16.5" x14ac:dyDescent="0.35">
      <c r="A39" s="12">
        <v>4</v>
      </c>
      <c r="B39" s="13" t="s">
        <v>45</v>
      </c>
      <c r="C39" s="14"/>
      <c r="D39" s="14"/>
      <c r="E39" s="14"/>
      <c r="F39" s="14"/>
      <c r="G39" s="14"/>
      <c r="H39" s="14"/>
      <c r="I39" s="14"/>
      <c r="J39" s="14"/>
      <c r="K39" s="14"/>
      <c r="L39" s="14"/>
      <c r="M39" s="14"/>
    </row>
    <row r="40" spans="1:15" ht="16.5" x14ac:dyDescent="0.35">
      <c r="A40" s="12">
        <v>5</v>
      </c>
      <c r="B40" s="13" t="s">
        <v>47</v>
      </c>
      <c r="C40" s="14"/>
      <c r="D40" s="14"/>
      <c r="E40" s="14"/>
      <c r="F40" s="14"/>
      <c r="G40" s="14"/>
      <c r="H40" s="14"/>
      <c r="I40" s="14"/>
      <c r="J40" s="14"/>
      <c r="K40" s="14"/>
      <c r="L40" s="14"/>
      <c r="M40" s="14"/>
    </row>
    <row r="41" spans="1:15" ht="16.5" x14ac:dyDescent="0.35">
      <c r="A41" s="12">
        <v>6</v>
      </c>
      <c r="B41" s="13" t="s">
        <v>58</v>
      </c>
      <c r="C41" s="14"/>
      <c r="D41" s="14"/>
      <c r="E41" s="14"/>
      <c r="F41" s="14"/>
      <c r="G41" s="14"/>
      <c r="H41" s="14"/>
      <c r="I41" s="14"/>
      <c r="J41" s="14"/>
      <c r="K41" s="14"/>
      <c r="L41" s="14"/>
      <c r="M41" s="14"/>
    </row>
    <row r="42" spans="1:15" ht="16.5" x14ac:dyDescent="0.35">
      <c r="A42" s="12">
        <v>7</v>
      </c>
      <c r="B42" s="13" t="s">
        <v>50</v>
      </c>
      <c r="C42" s="14"/>
      <c r="D42" s="14"/>
      <c r="E42" s="14"/>
      <c r="F42" s="14"/>
      <c r="G42" s="14"/>
      <c r="H42" s="14"/>
      <c r="I42" s="14"/>
      <c r="J42" s="14"/>
      <c r="K42" s="14"/>
      <c r="L42" s="14"/>
      <c r="M42" s="14"/>
    </row>
    <row r="43" spans="1:15" ht="16.5" x14ac:dyDescent="0.35">
      <c r="A43" s="12">
        <v>8</v>
      </c>
      <c r="B43" s="13" t="s">
        <v>51</v>
      </c>
      <c r="C43" s="14"/>
      <c r="D43" s="14"/>
      <c r="E43" s="14"/>
      <c r="F43" s="14"/>
      <c r="G43" s="14"/>
      <c r="H43" s="14"/>
      <c r="I43" s="14"/>
      <c r="J43" s="14"/>
      <c r="K43" s="14"/>
      <c r="L43" s="14"/>
      <c r="M43" s="14"/>
    </row>
    <row r="44" spans="1:15" ht="16.5" x14ac:dyDescent="0.35">
      <c r="A44" s="12">
        <v>9</v>
      </c>
      <c r="B44" s="13" t="s">
        <v>54</v>
      </c>
      <c r="C44" s="14"/>
      <c r="D44" s="14"/>
      <c r="E44" s="14"/>
      <c r="F44" s="14"/>
      <c r="G44" s="14"/>
      <c r="H44" s="14"/>
      <c r="I44" s="14"/>
      <c r="J44" s="14"/>
      <c r="K44" s="14"/>
      <c r="L44" s="14"/>
      <c r="M44" s="14"/>
    </row>
    <row r="45" spans="1:15" ht="16.5" x14ac:dyDescent="0.35">
      <c r="A45" s="12">
        <v>10</v>
      </c>
      <c r="B45" s="13" t="s">
        <v>55</v>
      </c>
      <c r="C45" s="14"/>
      <c r="D45" s="14"/>
      <c r="E45" s="14"/>
      <c r="F45" s="14"/>
      <c r="G45" s="14"/>
      <c r="H45" s="14"/>
      <c r="I45" s="14"/>
      <c r="J45" s="14"/>
      <c r="K45" s="14"/>
      <c r="L45" s="14"/>
      <c r="M45" s="14"/>
    </row>
    <row r="46" spans="1:15" ht="16.5" x14ac:dyDescent="0.35">
      <c r="A46" s="12">
        <v>11</v>
      </c>
      <c r="B46" s="13" t="s">
        <v>59</v>
      </c>
      <c r="C46" s="14"/>
      <c r="D46" s="14"/>
      <c r="E46" s="14"/>
      <c r="F46" s="14"/>
      <c r="G46" s="14"/>
      <c r="H46" s="14"/>
      <c r="I46" s="14"/>
      <c r="J46" s="14"/>
      <c r="K46" s="14"/>
      <c r="L46" s="14"/>
      <c r="M46" s="14"/>
    </row>
    <row r="47" spans="1:15" ht="16.5" x14ac:dyDescent="0.35">
      <c r="A47" s="12">
        <v>12</v>
      </c>
      <c r="B47" s="13" t="s">
        <v>64</v>
      </c>
      <c r="C47" s="14"/>
      <c r="D47" s="14"/>
      <c r="E47" s="14"/>
      <c r="F47" s="14"/>
      <c r="G47" s="14"/>
      <c r="H47" s="14"/>
      <c r="I47" s="14"/>
      <c r="J47" s="14"/>
      <c r="K47" s="14"/>
      <c r="L47" s="14"/>
      <c r="M47" s="14"/>
    </row>
    <row r="48" spans="1:15" ht="18.5" x14ac:dyDescent="0.35">
      <c r="A48" s="15">
        <v>13</v>
      </c>
      <c r="B48" s="16" t="s">
        <v>61</v>
      </c>
      <c r="C48" s="16"/>
      <c r="D48" s="16"/>
      <c r="E48" s="16"/>
      <c r="F48" s="16"/>
      <c r="G48" s="16"/>
      <c r="H48" s="16"/>
    </row>
    <row r="49" spans="1:2" ht="16.5" x14ac:dyDescent="0.35">
      <c r="A49" s="12">
        <v>14</v>
      </c>
      <c r="B49" s="13" t="s">
        <v>62</v>
      </c>
    </row>
  </sheetData>
  <mergeCells count="8">
    <mergeCell ref="A17:O17"/>
    <mergeCell ref="A27:O27"/>
    <mergeCell ref="A1:O1"/>
    <mergeCell ref="A2:O2"/>
    <mergeCell ref="A3:O3"/>
    <mergeCell ref="A4:O4"/>
    <mergeCell ref="A5:O5"/>
    <mergeCell ref="A7:O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0E339-7104-4DD5-A07B-ABD27B032AF7}">
  <dimension ref="A1:O35"/>
  <sheetViews>
    <sheetView workbookViewId="0">
      <selection activeCell="H28" sqref="H28"/>
    </sheetView>
  </sheetViews>
  <sheetFormatPr defaultRowHeight="14.5" x14ac:dyDescent="0.35"/>
  <cols>
    <col min="2" max="2" width="32.54296875" bestFit="1" customWidth="1"/>
    <col min="3" max="14" width="14.26953125" bestFit="1" customWidth="1"/>
    <col min="15" max="15" width="15.26953125" bestFit="1" customWidth="1"/>
  </cols>
  <sheetData>
    <row r="1" spans="1:15" x14ac:dyDescent="0.35">
      <c r="A1" s="10" t="s">
        <v>37</v>
      </c>
      <c r="B1" s="10"/>
      <c r="C1" s="10"/>
      <c r="D1" s="10"/>
      <c r="E1" s="10"/>
      <c r="F1" s="10"/>
      <c r="G1" s="10"/>
      <c r="H1" s="10"/>
      <c r="I1" s="10"/>
      <c r="J1" s="10"/>
      <c r="K1" s="10"/>
      <c r="L1" s="10"/>
      <c r="M1" s="10"/>
      <c r="N1" s="10"/>
      <c r="O1" s="10"/>
    </row>
    <row r="2" spans="1:15" x14ac:dyDescent="0.35">
      <c r="A2" s="10" t="s">
        <v>38</v>
      </c>
      <c r="B2" s="10"/>
      <c r="C2" s="10"/>
      <c r="D2" s="10"/>
      <c r="E2" s="10"/>
      <c r="F2" s="10"/>
      <c r="G2" s="10"/>
      <c r="H2" s="10"/>
      <c r="I2" s="10"/>
      <c r="J2" s="10"/>
      <c r="K2" s="10"/>
      <c r="L2" s="10"/>
      <c r="M2" s="10"/>
      <c r="N2" s="10"/>
      <c r="O2" s="10"/>
    </row>
    <row r="3" spans="1:15" x14ac:dyDescent="0.35">
      <c r="A3" s="10" t="s">
        <v>39</v>
      </c>
      <c r="B3" s="10"/>
      <c r="C3" s="10"/>
      <c r="D3" s="10"/>
      <c r="E3" s="10"/>
      <c r="F3" s="10"/>
      <c r="G3" s="10"/>
      <c r="H3" s="10"/>
      <c r="I3" s="10"/>
      <c r="J3" s="10"/>
      <c r="K3" s="10"/>
      <c r="L3" s="10"/>
      <c r="M3" s="10"/>
      <c r="N3" s="10"/>
      <c r="O3" s="10"/>
    </row>
    <row r="4" spans="1:15" x14ac:dyDescent="0.35">
      <c r="A4" s="10" t="s">
        <v>40</v>
      </c>
      <c r="B4" s="10"/>
      <c r="C4" s="10"/>
      <c r="D4" s="10"/>
      <c r="E4" s="10"/>
      <c r="F4" s="10"/>
      <c r="G4" s="10"/>
      <c r="H4" s="10"/>
      <c r="I4" s="10"/>
      <c r="J4" s="10"/>
      <c r="K4" s="10"/>
      <c r="L4" s="10"/>
      <c r="M4" s="10"/>
      <c r="N4" s="10"/>
      <c r="O4" s="10"/>
    </row>
    <row r="5" spans="1:15" x14ac:dyDescent="0.35">
      <c r="A5" s="10"/>
      <c r="B5" s="10"/>
      <c r="C5" s="10"/>
      <c r="D5" s="10"/>
      <c r="E5" s="10"/>
      <c r="F5" s="10"/>
      <c r="G5" s="10"/>
      <c r="H5" s="10"/>
      <c r="I5" s="10"/>
      <c r="J5" s="10"/>
      <c r="K5" s="10"/>
      <c r="L5" s="10"/>
      <c r="M5" s="10"/>
      <c r="N5" s="10"/>
      <c r="O5" s="10"/>
    </row>
    <row r="7" spans="1:15" x14ac:dyDescent="0.35">
      <c r="A7" s="9" t="s">
        <v>27</v>
      </c>
      <c r="B7" s="9"/>
      <c r="C7" s="9"/>
      <c r="D7" s="9"/>
      <c r="E7" s="9"/>
      <c r="F7" s="9"/>
      <c r="G7" s="9"/>
      <c r="H7" s="9"/>
      <c r="I7" s="9"/>
      <c r="J7" s="9"/>
      <c r="K7" s="9"/>
      <c r="L7" s="9"/>
      <c r="M7" s="9"/>
      <c r="N7" s="9"/>
      <c r="O7" s="9"/>
    </row>
    <row r="8" spans="1:15" s="1" customFormat="1" x14ac:dyDescent="0.35">
      <c r="A8" s="3" t="s">
        <v>12</v>
      </c>
      <c r="B8" s="3" t="s">
        <v>36</v>
      </c>
      <c r="C8" s="3" t="s">
        <v>0</v>
      </c>
      <c r="D8" s="3" t="s">
        <v>1</v>
      </c>
      <c r="E8" s="3" t="s">
        <v>2</v>
      </c>
      <c r="F8" s="3" t="s">
        <v>3</v>
      </c>
      <c r="G8" s="3" t="s">
        <v>4</v>
      </c>
      <c r="H8" s="3" t="s">
        <v>5</v>
      </c>
      <c r="I8" s="3" t="s">
        <v>6</v>
      </c>
      <c r="J8" s="3" t="s">
        <v>7</v>
      </c>
      <c r="K8" s="3" t="s">
        <v>8</v>
      </c>
      <c r="L8" s="3" t="s">
        <v>9</v>
      </c>
      <c r="M8" s="3" t="s">
        <v>10</v>
      </c>
      <c r="N8" s="3" t="s">
        <v>11</v>
      </c>
      <c r="O8" s="3" t="s">
        <v>14</v>
      </c>
    </row>
    <row r="9" spans="1:15" x14ac:dyDescent="0.35">
      <c r="A9" s="1">
        <v>440</v>
      </c>
      <c r="B9" s="7" t="s">
        <v>30</v>
      </c>
      <c r="C9" s="2">
        <v>18863905.369999997</v>
      </c>
      <c r="D9" s="2">
        <v>25731334.310000002</v>
      </c>
      <c r="E9" s="2">
        <v>25493589.390000001</v>
      </c>
      <c r="F9" s="2">
        <v>17960151.299999997</v>
      </c>
      <c r="G9" s="2">
        <v>17878768.450000003</v>
      </c>
      <c r="H9" s="2">
        <v>20676759.030000001</v>
      </c>
      <c r="I9" s="2">
        <v>32587693.939999998</v>
      </c>
      <c r="J9" s="2">
        <v>41147887.009999998</v>
      </c>
      <c r="K9" s="2">
        <v>28621091.990000002</v>
      </c>
      <c r="L9" s="2">
        <v>27984041.18</v>
      </c>
      <c r="M9" s="2">
        <v>18386700.449999999</v>
      </c>
      <c r="N9" s="2">
        <v>14853697.529999999</v>
      </c>
      <c r="O9" s="4">
        <f t="shared" ref="O9:O14" si="0">SUM(C9:N9)</f>
        <v>290185619.94999999</v>
      </c>
    </row>
    <row r="10" spans="1:15" x14ac:dyDescent="0.35">
      <c r="A10" s="1">
        <v>442</v>
      </c>
      <c r="B10" s="7" t="s">
        <v>31</v>
      </c>
      <c r="C10" s="2">
        <v>28858507.269999996</v>
      </c>
      <c r="D10" s="2">
        <v>30343830.049999997</v>
      </c>
      <c r="E10" s="2">
        <v>32153094.07</v>
      </c>
      <c r="F10" s="2">
        <v>28120206.410000004</v>
      </c>
      <c r="G10" s="2">
        <v>29757160.690000001</v>
      </c>
      <c r="H10" s="2">
        <v>30031862.170000002</v>
      </c>
      <c r="I10" s="2">
        <v>32856273.779999997</v>
      </c>
      <c r="J10" s="2">
        <v>33278284.400000002</v>
      </c>
      <c r="K10" s="2">
        <v>27284034.309999999</v>
      </c>
      <c r="L10" s="2">
        <v>31360913.729999997</v>
      </c>
      <c r="M10" s="2">
        <v>26911411.109999999</v>
      </c>
      <c r="N10" s="2">
        <v>27372366.589999996</v>
      </c>
      <c r="O10" s="4">
        <f t="shared" si="0"/>
        <v>358327944.57999998</v>
      </c>
    </row>
    <row r="11" spans="1:15" x14ac:dyDescent="0.35">
      <c r="A11" s="1">
        <v>444</v>
      </c>
      <c r="B11" s="7" t="s">
        <v>32</v>
      </c>
      <c r="C11" s="2">
        <v>170368.29</v>
      </c>
      <c r="D11" s="2">
        <v>165425.54</v>
      </c>
      <c r="E11" s="2">
        <v>176355.00000000003</v>
      </c>
      <c r="F11" s="2">
        <v>174536.09000000003</v>
      </c>
      <c r="G11" s="2">
        <v>179995.85</v>
      </c>
      <c r="H11" s="2">
        <v>189535.18</v>
      </c>
      <c r="I11" s="2">
        <v>187996.26</v>
      </c>
      <c r="J11" s="2">
        <v>195070.5</v>
      </c>
      <c r="K11" s="2">
        <v>182581.07</v>
      </c>
      <c r="L11" s="2">
        <v>182747.93</v>
      </c>
      <c r="M11" s="2">
        <v>174203.04</v>
      </c>
      <c r="N11" s="2">
        <v>173964.68</v>
      </c>
      <c r="O11" s="4">
        <f t="shared" si="0"/>
        <v>2152779.4300000002</v>
      </c>
    </row>
    <row r="12" spans="1:15" x14ac:dyDescent="0.35">
      <c r="A12" s="1">
        <v>447</v>
      </c>
      <c r="B12" s="7" t="s">
        <v>33</v>
      </c>
      <c r="C12" s="2">
        <v>4475362.0100000007</v>
      </c>
      <c r="D12" s="2">
        <v>3396228.33</v>
      </c>
      <c r="E12" s="2">
        <v>3057769.3699999996</v>
      </c>
      <c r="F12" s="2">
        <v>864734.01</v>
      </c>
      <c r="G12" s="2">
        <v>1588699.2800000005</v>
      </c>
      <c r="H12" s="2">
        <v>2474031.31</v>
      </c>
      <c r="I12" s="2">
        <v>2106797.8000000003</v>
      </c>
      <c r="J12" s="2">
        <v>2759255.9699999997</v>
      </c>
      <c r="K12" s="2">
        <v>1640503.2099999997</v>
      </c>
      <c r="L12" s="2">
        <v>1632297.8799999997</v>
      </c>
      <c r="M12" s="2">
        <v>2082504.8500000003</v>
      </c>
      <c r="N12" s="2">
        <v>2190213.9200000004</v>
      </c>
      <c r="O12" s="4">
        <f t="shared" si="0"/>
        <v>28268397.940000005</v>
      </c>
    </row>
    <row r="13" spans="1:15" x14ac:dyDescent="0.35">
      <c r="A13" s="1">
        <v>449</v>
      </c>
      <c r="B13" s="7" t="s">
        <v>34</v>
      </c>
      <c r="C13" s="2">
        <v>-135306</v>
      </c>
      <c r="D13" s="2">
        <v>414550</v>
      </c>
      <c r="E13" s="2">
        <v>-134173</v>
      </c>
      <c r="F13" s="2">
        <v>-133694</v>
      </c>
      <c r="G13" s="2">
        <v>-135586</v>
      </c>
      <c r="H13" s="2">
        <v>-135061</v>
      </c>
      <c r="I13" s="2">
        <v>-5518677</v>
      </c>
      <c r="J13" s="2">
        <v>-123668</v>
      </c>
      <c r="K13" s="2">
        <v>-192723</v>
      </c>
      <c r="L13" s="2">
        <v>-161092</v>
      </c>
      <c r="M13" s="2">
        <v>-158800</v>
      </c>
      <c r="N13" s="2">
        <v>-160666</v>
      </c>
      <c r="O13" s="4">
        <f t="shared" si="0"/>
        <v>-6574896</v>
      </c>
    </row>
    <row r="14" spans="1:15" x14ac:dyDescent="0.35">
      <c r="A14" s="1" t="s">
        <v>13</v>
      </c>
      <c r="B14" s="7" t="s">
        <v>35</v>
      </c>
      <c r="C14" s="2">
        <v>4153655.9949999996</v>
      </c>
      <c r="D14" s="2">
        <v>3988146.4750000006</v>
      </c>
      <c r="E14" s="2">
        <v>3973971.6349999993</v>
      </c>
      <c r="F14" s="2">
        <v>3754538.8550000004</v>
      </c>
      <c r="G14" s="2">
        <v>3872990.1949999998</v>
      </c>
      <c r="H14" s="2">
        <v>3786679.6149999988</v>
      </c>
      <c r="I14" s="2">
        <v>4850434.8550000004</v>
      </c>
      <c r="J14" s="2">
        <v>5608078.7349999985</v>
      </c>
      <c r="K14" s="2">
        <v>4770916.0250000004</v>
      </c>
      <c r="L14" s="2">
        <v>5663666.9850000003</v>
      </c>
      <c r="M14" s="2">
        <v>5419622.6449999977</v>
      </c>
      <c r="N14" s="2">
        <v>5239207.0450000018</v>
      </c>
      <c r="O14" s="4">
        <f t="shared" si="0"/>
        <v>55081909.059999995</v>
      </c>
    </row>
    <row r="15" spans="1:15" ht="15" thickBot="1" x14ac:dyDescent="0.4">
      <c r="A15" s="5"/>
      <c r="B15" s="5" t="s">
        <v>14</v>
      </c>
      <c r="C15" s="6">
        <f>SUM(C9:C14)</f>
        <v>56386492.934999987</v>
      </c>
      <c r="D15" s="6">
        <f t="shared" ref="D15:O15" si="1">SUM(D9:D14)</f>
        <v>64039514.704999998</v>
      </c>
      <c r="E15" s="6">
        <f t="shared" si="1"/>
        <v>64720606.464999996</v>
      </c>
      <c r="F15" s="6">
        <f t="shared" si="1"/>
        <v>50740472.665000007</v>
      </c>
      <c r="G15" s="6">
        <f t="shared" si="1"/>
        <v>53142028.465000004</v>
      </c>
      <c r="H15" s="6">
        <f t="shared" si="1"/>
        <v>57023806.305000007</v>
      </c>
      <c r="I15" s="6">
        <f t="shared" si="1"/>
        <v>67070519.635000005</v>
      </c>
      <c r="J15" s="6">
        <f t="shared" si="1"/>
        <v>82864908.614999995</v>
      </c>
      <c r="K15" s="6">
        <f t="shared" si="1"/>
        <v>62306403.604999997</v>
      </c>
      <c r="L15" s="6">
        <f t="shared" si="1"/>
        <v>66662575.704999998</v>
      </c>
      <c r="M15" s="6">
        <f t="shared" si="1"/>
        <v>52815642.094999999</v>
      </c>
      <c r="N15" s="6">
        <f t="shared" si="1"/>
        <v>49668783.765000001</v>
      </c>
      <c r="O15" s="6">
        <f t="shared" si="1"/>
        <v>727441754.95999992</v>
      </c>
    </row>
    <row r="16" spans="1:15" ht="15" thickTop="1" x14ac:dyDescent="0.35"/>
    <row r="17" spans="1:15" x14ac:dyDescent="0.35">
      <c r="A17" s="9" t="s">
        <v>28</v>
      </c>
      <c r="B17" s="9"/>
      <c r="C17" s="9"/>
      <c r="D17" s="9"/>
      <c r="E17" s="9"/>
      <c r="F17" s="9"/>
      <c r="G17" s="9"/>
      <c r="H17" s="9"/>
      <c r="I17" s="9"/>
      <c r="J17" s="9"/>
      <c r="K17" s="9"/>
      <c r="L17" s="9"/>
      <c r="M17" s="9"/>
      <c r="N17" s="9"/>
      <c r="O17" s="9"/>
    </row>
    <row r="18" spans="1:15" s="8" customFormat="1" x14ac:dyDescent="0.35">
      <c r="A18" s="3" t="s">
        <v>12</v>
      </c>
      <c r="B18" s="3" t="s">
        <v>36</v>
      </c>
      <c r="C18" s="3" t="s">
        <v>15</v>
      </c>
      <c r="D18" s="3" t="s">
        <v>16</v>
      </c>
      <c r="E18" s="3" t="s">
        <v>17</v>
      </c>
      <c r="F18" s="3" t="s">
        <v>18</v>
      </c>
      <c r="G18" s="3" t="s">
        <v>19</v>
      </c>
      <c r="H18" s="3" t="s">
        <v>20</v>
      </c>
      <c r="I18" s="3" t="s">
        <v>21</v>
      </c>
      <c r="J18" s="3" t="s">
        <v>22</v>
      </c>
      <c r="K18" s="3" t="s">
        <v>23</v>
      </c>
      <c r="L18" s="3" t="s">
        <v>24</v>
      </c>
      <c r="M18" s="3" t="s">
        <v>25</v>
      </c>
      <c r="N18" s="3" t="s">
        <v>26</v>
      </c>
      <c r="O18" s="3" t="s">
        <v>14</v>
      </c>
    </row>
    <row r="19" spans="1:15" x14ac:dyDescent="0.35">
      <c r="A19" s="1">
        <v>440</v>
      </c>
      <c r="B19" s="7" t="s">
        <v>30</v>
      </c>
      <c r="C19" s="2">
        <v>16270862.18</v>
      </c>
      <c r="D19" s="2">
        <v>23207561.98</v>
      </c>
      <c r="E19" s="2">
        <v>23169088.720000003</v>
      </c>
      <c r="F19" s="2">
        <v>17374710.690000001</v>
      </c>
      <c r="G19" s="2">
        <v>18247408.050000001</v>
      </c>
      <c r="H19" s="2">
        <v>21541528.939999998</v>
      </c>
      <c r="I19" s="2">
        <v>21053102.34</v>
      </c>
      <c r="J19" s="2">
        <v>31638140.539999999</v>
      </c>
      <c r="K19" s="2">
        <v>27912410.189999998</v>
      </c>
      <c r="L19" s="2">
        <v>22952324.990000002</v>
      </c>
      <c r="M19" s="2">
        <v>16732772.780000001</v>
      </c>
      <c r="N19" s="2">
        <v>21570106.530000001</v>
      </c>
      <c r="O19" s="4">
        <f t="shared" ref="O19:O24" si="2">SUM(C19:N19)</f>
        <v>261670017.92999998</v>
      </c>
    </row>
    <row r="20" spans="1:15" x14ac:dyDescent="0.35">
      <c r="A20" s="1">
        <v>442</v>
      </c>
      <c r="B20" s="7" t="s">
        <v>31</v>
      </c>
      <c r="C20" s="2">
        <v>23896244.5</v>
      </c>
      <c r="D20" s="2">
        <v>27440395.400000002</v>
      </c>
      <c r="E20" s="2">
        <v>25946234.289999999</v>
      </c>
      <c r="F20" s="2">
        <v>24001462.329999998</v>
      </c>
      <c r="G20" s="2">
        <v>27533792.760000002</v>
      </c>
      <c r="H20" s="2">
        <v>26785561.729999997</v>
      </c>
      <c r="I20" s="2">
        <v>23738978.640000001</v>
      </c>
      <c r="J20" s="2">
        <v>30293750.68</v>
      </c>
      <c r="K20" s="2">
        <v>26496536.309999999</v>
      </c>
      <c r="L20" s="2">
        <v>30082661.399999999</v>
      </c>
      <c r="M20" s="2">
        <v>28112033.760000002</v>
      </c>
      <c r="N20" s="2">
        <v>31471570.880000003</v>
      </c>
      <c r="O20" s="4">
        <f t="shared" si="2"/>
        <v>325799222.68000001</v>
      </c>
    </row>
    <row r="21" spans="1:15" x14ac:dyDescent="0.35">
      <c r="A21" s="1">
        <v>444</v>
      </c>
      <c r="B21" s="7" t="s">
        <v>32</v>
      </c>
      <c r="C21" s="2">
        <v>150381.54999999999</v>
      </c>
      <c r="D21" s="2">
        <v>157016.63</v>
      </c>
      <c r="E21" s="2">
        <v>156087.88</v>
      </c>
      <c r="F21" s="2">
        <v>159602.94</v>
      </c>
      <c r="G21" s="2">
        <v>168713.56000000003</v>
      </c>
      <c r="H21" s="2">
        <v>168170.81</v>
      </c>
      <c r="I21" s="2">
        <v>166813.78</v>
      </c>
      <c r="J21" s="2">
        <v>184621</v>
      </c>
      <c r="K21" s="2">
        <v>178355.78000000003</v>
      </c>
      <c r="L21" s="2">
        <v>182678.41000000003</v>
      </c>
      <c r="M21" s="2">
        <v>169730.74000000002</v>
      </c>
      <c r="N21" s="2">
        <v>181215.44</v>
      </c>
      <c r="O21" s="4">
        <f t="shared" si="2"/>
        <v>2023388.5200000003</v>
      </c>
    </row>
    <row r="22" spans="1:15" x14ac:dyDescent="0.35">
      <c r="A22" s="1">
        <v>447</v>
      </c>
      <c r="B22" s="7" t="s">
        <v>33</v>
      </c>
      <c r="C22" s="2">
        <v>2505481.5</v>
      </c>
      <c r="D22" s="2">
        <v>5378800.9100000001</v>
      </c>
      <c r="E22" s="2">
        <v>2192018.5499999998</v>
      </c>
      <c r="F22" s="2">
        <v>1801361.65</v>
      </c>
      <c r="G22" s="2">
        <v>888649.54</v>
      </c>
      <c r="H22" s="2">
        <v>646695.41000000015</v>
      </c>
      <c r="I22" s="2">
        <v>1214080.95</v>
      </c>
      <c r="J22" s="2">
        <v>683024.81000000017</v>
      </c>
      <c r="K22" s="2">
        <v>1493448.83</v>
      </c>
      <c r="L22" s="2">
        <v>1793634.5399999998</v>
      </c>
      <c r="M22" s="2">
        <v>950247.84</v>
      </c>
      <c r="N22" s="2">
        <v>978352.99</v>
      </c>
      <c r="O22" s="4">
        <f t="shared" si="2"/>
        <v>20525797.52</v>
      </c>
    </row>
    <row r="23" spans="1:15" x14ac:dyDescent="0.35">
      <c r="A23" s="1">
        <v>449</v>
      </c>
      <c r="B23" s="7" t="s">
        <v>34</v>
      </c>
      <c r="C23" s="2">
        <v>1844252</v>
      </c>
      <c r="D23" s="2">
        <v>-59670</v>
      </c>
      <c r="E23" s="2">
        <v>-59670</v>
      </c>
      <c r="F23" s="2">
        <v>-59670</v>
      </c>
      <c r="G23" s="2">
        <v>-59670</v>
      </c>
      <c r="H23" s="2">
        <v>-59670</v>
      </c>
      <c r="I23" s="2">
        <v>-3283637</v>
      </c>
      <c r="J23" s="2">
        <v>-66039</v>
      </c>
      <c r="K23" s="2">
        <v>-66039</v>
      </c>
      <c r="L23" s="2">
        <v>-164410</v>
      </c>
      <c r="M23" s="2">
        <v>-100189</v>
      </c>
      <c r="N23" s="2">
        <v>-271962</v>
      </c>
      <c r="O23" s="4">
        <f t="shared" si="2"/>
        <v>-2406374</v>
      </c>
    </row>
    <row r="24" spans="1:15" x14ac:dyDescent="0.35">
      <c r="A24" s="1" t="s">
        <v>13</v>
      </c>
      <c r="B24" s="7" t="s">
        <v>35</v>
      </c>
      <c r="C24" s="2">
        <v>2867372.3299999996</v>
      </c>
      <c r="D24" s="2">
        <v>3225234.3300000015</v>
      </c>
      <c r="E24" s="2">
        <v>2908359.4300000006</v>
      </c>
      <c r="F24" s="2">
        <v>3100788.2800000003</v>
      </c>
      <c r="G24" s="2">
        <v>3249330.7499999991</v>
      </c>
      <c r="H24" s="2">
        <v>3069755.8800000008</v>
      </c>
      <c r="I24" s="2">
        <v>4899525.2300000004</v>
      </c>
      <c r="J24" s="2">
        <v>4352333.8150000004</v>
      </c>
      <c r="K24" s="2">
        <v>3789135.375</v>
      </c>
      <c r="L24" s="2">
        <v>4137876.7849999992</v>
      </c>
      <c r="M24" s="2">
        <v>3904442.665</v>
      </c>
      <c r="N24" s="2">
        <v>3886159.0249999994</v>
      </c>
      <c r="O24" s="4">
        <f t="shared" si="2"/>
        <v>43390313.894999996</v>
      </c>
    </row>
    <row r="25" spans="1:15" ht="15" thickBot="1" x14ac:dyDescent="0.4">
      <c r="A25" s="5"/>
      <c r="B25" s="5" t="s">
        <v>14</v>
      </c>
      <c r="C25" s="6">
        <f>SUM(C19:C24)</f>
        <v>47534594.059999995</v>
      </c>
      <c r="D25" s="6">
        <f t="shared" ref="D25" si="3">SUM(D19:D24)</f>
        <v>59349339.25</v>
      </c>
      <c r="E25" s="6">
        <f t="shared" ref="E25" si="4">SUM(E19:E24)</f>
        <v>54312118.870000005</v>
      </c>
      <c r="F25" s="6">
        <f t="shared" ref="F25" si="5">SUM(F19:F24)</f>
        <v>46378255.889999993</v>
      </c>
      <c r="G25" s="6">
        <f t="shared" ref="G25" si="6">SUM(G19:G24)</f>
        <v>50028224.660000004</v>
      </c>
      <c r="H25" s="6">
        <f t="shared" ref="H25" si="7">SUM(H19:H24)</f>
        <v>52152042.770000003</v>
      </c>
      <c r="I25" s="6">
        <f t="shared" ref="I25" si="8">SUM(I19:I24)</f>
        <v>47788863.940000013</v>
      </c>
      <c r="J25" s="6">
        <f t="shared" ref="J25" si="9">SUM(J19:J24)</f>
        <v>67085831.844999999</v>
      </c>
      <c r="K25" s="6">
        <f t="shared" ref="K25" si="10">SUM(K19:K24)</f>
        <v>59803847.484999999</v>
      </c>
      <c r="L25" s="6">
        <f t="shared" ref="L25" si="11">SUM(L19:L24)</f>
        <v>58984766.124999993</v>
      </c>
      <c r="M25" s="6">
        <f t="shared" ref="M25" si="12">SUM(M19:M24)</f>
        <v>49769038.785000011</v>
      </c>
      <c r="N25" s="6">
        <f t="shared" ref="N25" si="13">SUM(N19:N24)</f>
        <v>57815442.865000002</v>
      </c>
      <c r="O25" s="6">
        <f t="shared" ref="O25" si="14">SUM(O19:O24)</f>
        <v>651002366.54499996</v>
      </c>
    </row>
    <row r="26" spans="1:15" ht="15" thickTop="1" x14ac:dyDescent="0.35"/>
    <row r="27" spans="1:15" x14ac:dyDescent="0.35">
      <c r="A27" s="9" t="s">
        <v>29</v>
      </c>
      <c r="B27" s="9"/>
      <c r="C27" s="9"/>
      <c r="D27" s="9"/>
      <c r="E27" s="9"/>
      <c r="F27" s="9"/>
      <c r="G27" s="9"/>
      <c r="H27" s="9"/>
      <c r="I27" s="9"/>
      <c r="J27" s="9"/>
      <c r="K27" s="9"/>
      <c r="L27" s="9"/>
      <c r="M27" s="9"/>
      <c r="N27" s="9"/>
      <c r="O27" s="9"/>
    </row>
    <row r="28" spans="1:15" x14ac:dyDescent="0.35">
      <c r="A28" s="1">
        <v>440</v>
      </c>
      <c r="B28" s="7" t="s">
        <v>30</v>
      </c>
      <c r="C28" s="2">
        <f t="shared" ref="C28:N28" si="15">+C9-C19</f>
        <v>2593043.1899999976</v>
      </c>
      <c r="D28" s="2">
        <f t="shared" si="15"/>
        <v>2523772.3300000019</v>
      </c>
      <c r="E28" s="2">
        <f t="shared" si="15"/>
        <v>2324500.6699999981</v>
      </c>
      <c r="F28" s="2">
        <f t="shared" si="15"/>
        <v>585440.60999999568</v>
      </c>
      <c r="G28" s="2">
        <f t="shared" si="15"/>
        <v>-368639.59999999776</v>
      </c>
      <c r="H28" s="2">
        <f t="shared" si="15"/>
        <v>-864769.90999999642</v>
      </c>
      <c r="I28" s="2">
        <f t="shared" si="15"/>
        <v>11534591.599999998</v>
      </c>
      <c r="J28" s="2">
        <f t="shared" si="15"/>
        <v>9509746.4699999988</v>
      </c>
      <c r="K28" s="2">
        <f t="shared" si="15"/>
        <v>708681.80000000447</v>
      </c>
      <c r="L28" s="2">
        <f t="shared" si="15"/>
        <v>5031716.1899999976</v>
      </c>
      <c r="M28" s="2">
        <f t="shared" si="15"/>
        <v>1653927.6699999981</v>
      </c>
      <c r="N28" s="2">
        <f t="shared" si="15"/>
        <v>-6716409.0000000019</v>
      </c>
      <c r="O28" s="4">
        <f t="shared" ref="O28:O33" si="16">SUM(C28:N28)</f>
        <v>28515602.019999996</v>
      </c>
    </row>
    <row r="29" spans="1:15" x14ac:dyDescent="0.35">
      <c r="A29" s="1">
        <v>442</v>
      </c>
      <c r="B29" s="7" t="s">
        <v>31</v>
      </c>
      <c r="C29" s="2">
        <f t="shared" ref="C29:N29" si="17">+C10-C20</f>
        <v>4962262.7699999958</v>
      </c>
      <c r="D29" s="2">
        <f t="shared" si="17"/>
        <v>2903434.6499999948</v>
      </c>
      <c r="E29" s="2">
        <f t="shared" si="17"/>
        <v>6206859.7800000012</v>
      </c>
      <c r="F29" s="2">
        <f t="shared" si="17"/>
        <v>4118744.0800000057</v>
      </c>
      <c r="G29" s="2">
        <f t="shared" si="17"/>
        <v>2223367.9299999997</v>
      </c>
      <c r="H29" s="2">
        <f t="shared" si="17"/>
        <v>3246300.4400000051</v>
      </c>
      <c r="I29" s="2">
        <f t="shared" si="17"/>
        <v>9117295.1399999969</v>
      </c>
      <c r="J29" s="2">
        <f t="shared" si="17"/>
        <v>2984533.7200000025</v>
      </c>
      <c r="K29" s="2">
        <f t="shared" si="17"/>
        <v>787498</v>
      </c>
      <c r="L29" s="2">
        <f t="shared" si="17"/>
        <v>1278252.3299999982</v>
      </c>
      <c r="M29" s="2">
        <f t="shared" si="17"/>
        <v>-1200622.6500000022</v>
      </c>
      <c r="N29" s="2">
        <f t="shared" si="17"/>
        <v>-4099204.2900000066</v>
      </c>
      <c r="O29" s="4">
        <f t="shared" si="16"/>
        <v>32528721.899999991</v>
      </c>
    </row>
    <row r="30" spans="1:15" x14ac:dyDescent="0.35">
      <c r="A30" s="1">
        <v>444</v>
      </c>
      <c r="B30" s="7" t="s">
        <v>32</v>
      </c>
      <c r="C30" s="2">
        <f t="shared" ref="C30:N30" si="18">+C11-C21</f>
        <v>19986.74000000002</v>
      </c>
      <c r="D30" s="2">
        <f t="shared" si="18"/>
        <v>8408.9100000000035</v>
      </c>
      <c r="E30" s="2">
        <f t="shared" si="18"/>
        <v>20267.120000000024</v>
      </c>
      <c r="F30" s="2">
        <f t="shared" si="18"/>
        <v>14933.150000000023</v>
      </c>
      <c r="G30" s="2">
        <f t="shared" si="18"/>
        <v>11282.289999999979</v>
      </c>
      <c r="H30" s="2">
        <f t="shared" si="18"/>
        <v>21364.369999999995</v>
      </c>
      <c r="I30" s="2">
        <f t="shared" si="18"/>
        <v>21182.48000000001</v>
      </c>
      <c r="J30" s="2">
        <f t="shared" si="18"/>
        <v>10449.5</v>
      </c>
      <c r="K30" s="2">
        <f t="shared" si="18"/>
        <v>4225.289999999979</v>
      </c>
      <c r="L30" s="2">
        <f t="shared" si="18"/>
        <v>69.519999999960419</v>
      </c>
      <c r="M30" s="2">
        <f t="shared" si="18"/>
        <v>4472.2999999999884</v>
      </c>
      <c r="N30" s="2">
        <f t="shared" si="18"/>
        <v>-7250.7600000000093</v>
      </c>
      <c r="O30" s="4">
        <f t="shared" si="16"/>
        <v>129390.90999999997</v>
      </c>
    </row>
    <row r="31" spans="1:15" x14ac:dyDescent="0.35">
      <c r="A31" s="1">
        <v>447</v>
      </c>
      <c r="B31" s="7" t="s">
        <v>33</v>
      </c>
      <c r="C31" s="2">
        <f t="shared" ref="C31:N31" si="19">+C12-C22</f>
        <v>1969880.5100000007</v>
      </c>
      <c r="D31" s="2">
        <f t="shared" si="19"/>
        <v>-1982572.58</v>
      </c>
      <c r="E31" s="2">
        <f t="shared" si="19"/>
        <v>865750.81999999983</v>
      </c>
      <c r="F31" s="2">
        <f t="shared" si="19"/>
        <v>-936627.6399999999</v>
      </c>
      <c r="G31" s="2">
        <f t="shared" si="19"/>
        <v>700049.74000000046</v>
      </c>
      <c r="H31" s="2">
        <f t="shared" si="19"/>
        <v>1827335.9</v>
      </c>
      <c r="I31" s="2">
        <f t="shared" si="19"/>
        <v>892716.85000000033</v>
      </c>
      <c r="J31" s="2">
        <f t="shared" si="19"/>
        <v>2076231.1599999997</v>
      </c>
      <c r="K31" s="2">
        <f t="shared" si="19"/>
        <v>147054.37999999966</v>
      </c>
      <c r="L31" s="2">
        <f t="shared" si="19"/>
        <v>-161336.66000000015</v>
      </c>
      <c r="M31" s="2">
        <f t="shared" si="19"/>
        <v>1132257.0100000002</v>
      </c>
      <c r="N31" s="2">
        <f t="shared" si="19"/>
        <v>1211860.9300000004</v>
      </c>
      <c r="O31" s="4">
        <f t="shared" si="16"/>
        <v>7742600.4200000027</v>
      </c>
    </row>
    <row r="32" spans="1:15" x14ac:dyDescent="0.35">
      <c r="A32" s="1">
        <v>449</v>
      </c>
      <c r="B32" s="7" t="s">
        <v>34</v>
      </c>
      <c r="C32" s="2">
        <f t="shared" ref="C32:N32" si="20">+C13-C23</f>
        <v>-1979558</v>
      </c>
      <c r="D32" s="2">
        <f t="shared" si="20"/>
        <v>474220</v>
      </c>
      <c r="E32" s="2">
        <f t="shared" si="20"/>
        <v>-74503</v>
      </c>
      <c r="F32" s="2">
        <f t="shared" si="20"/>
        <v>-74024</v>
      </c>
      <c r="G32" s="2">
        <f t="shared" si="20"/>
        <v>-75916</v>
      </c>
      <c r="H32" s="2">
        <f t="shared" si="20"/>
        <v>-75391</v>
      </c>
      <c r="I32" s="2">
        <f t="shared" si="20"/>
        <v>-2235040</v>
      </c>
      <c r="J32" s="2">
        <f t="shared" si="20"/>
        <v>-57629</v>
      </c>
      <c r="K32" s="2">
        <f t="shared" si="20"/>
        <v>-126684</v>
      </c>
      <c r="L32" s="2">
        <f t="shared" si="20"/>
        <v>3318</v>
      </c>
      <c r="M32" s="2">
        <f t="shared" si="20"/>
        <v>-58611</v>
      </c>
      <c r="N32" s="2">
        <f t="shared" si="20"/>
        <v>111296</v>
      </c>
      <c r="O32" s="4">
        <f t="shared" si="16"/>
        <v>-4168522</v>
      </c>
    </row>
    <row r="33" spans="1:15" x14ac:dyDescent="0.35">
      <c r="A33" s="1" t="s">
        <v>13</v>
      </c>
      <c r="B33" s="7" t="s">
        <v>35</v>
      </c>
      <c r="C33" s="2">
        <f t="shared" ref="C33:N33" si="21">+C14-C24</f>
        <v>1286283.665</v>
      </c>
      <c r="D33" s="2">
        <f t="shared" si="21"/>
        <v>762912.14499999909</v>
      </c>
      <c r="E33" s="2">
        <f t="shared" si="21"/>
        <v>1065612.2049999987</v>
      </c>
      <c r="F33" s="2">
        <f t="shared" si="21"/>
        <v>653750.57500000019</v>
      </c>
      <c r="G33" s="2">
        <f t="shared" si="21"/>
        <v>623659.44500000076</v>
      </c>
      <c r="H33" s="2">
        <f t="shared" si="21"/>
        <v>716923.73499999801</v>
      </c>
      <c r="I33" s="2">
        <f t="shared" si="21"/>
        <v>-49090.375</v>
      </c>
      <c r="J33" s="2">
        <f t="shared" si="21"/>
        <v>1255744.9199999981</v>
      </c>
      <c r="K33" s="2">
        <f t="shared" si="21"/>
        <v>981780.65000000037</v>
      </c>
      <c r="L33" s="2">
        <f t="shared" si="21"/>
        <v>1525790.2000000011</v>
      </c>
      <c r="M33" s="2">
        <f t="shared" si="21"/>
        <v>1515179.9799999977</v>
      </c>
      <c r="N33" s="2">
        <f t="shared" si="21"/>
        <v>1353048.0200000023</v>
      </c>
      <c r="O33" s="4">
        <f t="shared" si="16"/>
        <v>11691595.164999995</v>
      </c>
    </row>
    <row r="34" spans="1:15" ht="15" thickBot="1" x14ac:dyDescent="0.4">
      <c r="A34" s="5"/>
      <c r="B34" s="5" t="s">
        <v>14</v>
      </c>
      <c r="C34" s="6">
        <f>SUM(C28:C33)</f>
        <v>8851898.8749999925</v>
      </c>
      <c r="D34" s="6">
        <f t="shared" ref="D34" si="22">SUM(D28:D33)</f>
        <v>4690175.4549999963</v>
      </c>
      <c r="E34" s="6">
        <f t="shared" ref="E34" si="23">SUM(E28:E33)</f>
        <v>10408487.594999997</v>
      </c>
      <c r="F34" s="6">
        <f t="shared" ref="F34" si="24">SUM(F28:F33)</f>
        <v>4362216.7750000022</v>
      </c>
      <c r="G34" s="6">
        <f t="shared" ref="G34" si="25">SUM(G28:G33)</f>
        <v>3113803.805000003</v>
      </c>
      <c r="H34" s="6">
        <f t="shared" ref="H34" si="26">SUM(H28:H33)</f>
        <v>4871763.5350000057</v>
      </c>
      <c r="I34" s="6">
        <f t="shared" ref="I34" si="27">SUM(I28:I33)</f>
        <v>19281655.694999997</v>
      </c>
      <c r="J34" s="6">
        <f t="shared" ref="J34" si="28">SUM(J28:J33)</f>
        <v>15779076.77</v>
      </c>
      <c r="K34" s="6">
        <f t="shared" ref="K34" si="29">SUM(K28:K33)</f>
        <v>2502556.1200000048</v>
      </c>
      <c r="L34" s="6">
        <f t="shared" ref="L34" si="30">SUM(L28:L33)</f>
        <v>7677809.5799999963</v>
      </c>
      <c r="M34" s="6">
        <f t="shared" ref="M34" si="31">SUM(M28:M33)</f>
        <v>3046603.309999994</v>
      </c>
      <c r="N34" s="6">
        <f t="shared" ref="N34" si="32">SUM(N28:N33)</f>
        <v>-8146659.1000000061</v>
      </c>
      <c r="O34" s="6">
        <f t="shared" ref="O34" si="33">SUM(O28:O33)</f>
        <v>76439388.414999977</v>
      </c>
    </row>
    <row r="35" spans="1:15" ht="15" thickTop="1" x14ac:dyDescent="0.35"/>
  </sheetData>
  <mergeCells count="8">
    <mergeCell ref="A7:O7"/>
    <mergeCell ref="A17:O17"/>
    <mergeCell ref="A27:O27"/>
    <mergeCell ref="A5:O5"/>
    <mergeCell ref="A1:O1"/>
    <mergeCell ref="A2:O2"/>
    <mergeCell ref="A3:O3"/>
    <mergeCell ref="A4:O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PC9zaXNsPjxVc2VyTmFtZT5DT1JQXHMyMTcwNDY8L1VzZXJOYW1lPjxEYXRlVGltZT45LzQvMjAyNSAxOjE3OjQ1IFBNPC9EYXRlVGltZT48TGFiZWxTdHJpbmc+QUVQIEludGVybmFsPC9MYWJlbFN0cmluZz48L2l0ZW0+PC9sYWJlbEhpc3Rvcnk+</Value>
</WrappedLabelHistory>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element uid="d14f5c36-f44a-4315-b438-005cfe8f069f" value=""/>
</sisl>
</file>

<file path=customXml/itemProps1.xml><?xml version="1.0" encoding="utf-8"?>
<ds:datastoreItem xmlns:ds="http://schemas.openxmlformats.org/officeDocument/2006/customXml" ds:itemID="{C6DDBD21-70F5-490B-8C9A-541B38DA188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DC554E4-6CFE-45EF-AFBC-1226BF04736F}">
  <ds:schemaRefs>
    <ds:schemaRef ds:uri="b6888f76-1100-40b0-929b-1efe9044426d"/>
    <ds:schemaRef ds:uri="http://schemas.microsoft.com/office/2006/metadata/properties"/>
    <ds:schemaRef ds:uri="http://schemas.microsoft.com/office/infopath/2007/PartnerControls"/>
    <ds:schemaRef ds:uri="http://www.w3.org/XML/1998/namespace"/>
    <ds:schemaRef ds:uri="http://purl.org/dc/elements/1.1/"/>
    <ds:schemaRef ds:uri="f88ffb1c-9230-4705-a789-27bae69f5829"/>
    <ds:schemaRef ds:uri="http://schemas.openxmlformats.org/package/2006/metadata/core-properties"/>
    <ds:schemaRef ds:uri="http://purl.org/dc/dcmitype/"/>
    <ds:schemaRef ds:uri="http://purl.org/dc/terms/"/>
    <ds:schemaRef ds:uri="http://schemas.microsoft.com/office/2006/documentManagement/types"/>
  </ds:schemaRefs>
</ds:datastoreItem>
</file>

<file path=customXml/itemProps3.xml><?xml version="1.0" encoding="utf-8"?>
<ds:datastoreItem xmlns:ds="http://schemas.openxmlformats.org/officeDocument/2006/customXml" ds:itemID="{4F2C714D-0244-449B-AB54-37A017ADAD45}">
  <ds:schemaRefs>
    <ds:schemaRef ds:uri="http://schemas.microsoft.com/sharepoint/v3/contenttype/forms"/>
  </ds:schemaRefs>
</ds:datastoreItem>
</file>

<file path=customXml/itemProps4.xml><?xml version="1.0" encoding="utf-8"?>
<ds:datastoreItem xmlns:ds="http://schemas.openxmlformats.org/officeDocument/2006/customXml" ds:itemID="{3C1B2A44-3994-4C7A-808C-6521D3123F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DB20E06-0465-4534-8E4B-9483DE71ADF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 Thousands</vt:lpstr>
      <vt:lpstr>Whole Dollars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 Ciborek</dc:creator>
  <cp:lastModifiedBy>Tanner S Wolffram</cp:lastModifiedBy>
  <dcterms:created xsi:type="dcterms:W3CDTF">2025-09-04T13:09:08Z</dcterms:created>
  <dcterms:modified xsi:type="dcterms:W3CDTF">2025-09-10T16:30:03Z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19bc745d-07e3-45ef-b081-36d85e3407ec</vt:lpwstr>
  </property>
  <property fmtid="{D5CDD505-2E9C-101B-9397-08002B2CF9AE}" pid="3" name="bjClsUserRVM">
    <vt:lpwstr>[]</vt:lpwstr>
  </property>
  <property fmtid="{D5CDD505-2E9C-101B-9397-08002B2CF9AE}" pid="4" name="bjSaver">
    <vt:lpwstr>gu2o5dNIpgK/IMCL1CU0RhwyV6FkKGq0</vt:lpwstr>
  </property>
  <property fmtid="{D5CDD505-2E9C-101B-9397-08002B2CF9AE}" pid="5"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6" name="bjDocumentLabelXML-0">
    <vt:lpwstr>ames.com/2008/01/sie/internal/label"&gt;&lt;element uid="50c31824-0780-4910-87d1-eaaffd182d42" value="" /&gt;&lt;element uid="d14f5c36-f44a-4315-b438-005cfe8f069f" value="" /&gt;&lt;/sisl&gt;</vt:lpwstr>
  </property>
  <property fmtid="{D5CDD505-2E9C-101B-9397-08002B2CF9AE}" pid="7" name="bjDocumentSecurityLabel">
    <vt:lpwstr>AEP Internal</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LabelHistoryID">
    <vt:lpwstr>{C6DDBD21-70F5-490B-8C9A-541B38DA188C}</vt:lpwstr>
  </property>
  <property fmtid="{D5CDD505-2E9C-101B-9397-08002B2CF9AE}" pid="12" name="ContentTypeId">
    <vt:lpwstr>0x0101004DF805D1E1DA4A49A223477D3B105720</vt:lpwstr>
  </property>
  <property fmtid="{D5CDD505-2E9C-101B-9397-08002B2CF9AE}" pid="13" name="MediaServiceImageTags">
    <vt:lpwstr/>
  </property>
</Properties>
</file>