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AL DATA\Intercon Info &amp; Billing\PJM East 12 CP\2025\"/>
    </mc:Choice>
  </mc:AlternateContent>
  <xr:revisionPtr revIDLastSave="0" documentId="13_ncr:1_{8F716053-09CD-4AB8-91E1-45EE042069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2 CP FINA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C22" i="2"/>
  <c r="C21" i="2"/>
  <c r="C20" i="2"/>
  <c r="C19" i="2"/>
  <c r="C18" i="2"/>
  <c r="C17" i="2"/>
  <c r="B23" i="2"/>
  <c r="B22" i="2"/>
  <c r="B21" i="2"/>
  <c r="B20" i="2"/>
  <c r="B19" i="2"/>
  <c r="B18" i="2"/>
  <c r="B17" i="2"/>
  <c r="B16" i="2"/>
  <c r="B8" i="2" l="1"/>
  <c r="M8" i="2" l="1"/>
  <c r="L8" i="2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<sst xmlns="http://schemas.openxmlformats.org/spreadsheetml/2006/main" count="35" uniqueCount="28">
  <si>
    <t>Load</t>
  </si>
  <si>
    <t>11/29/2023 HE 8</t>
  </si>
  <si>
    <t>12/20/2023 HE 8</t>
  </si>
  <si>
    <t>1/17/2024 HE 9</t>
  </si>
  <si>
    <t>2/20/2024 HE 8</t>
  </si>
  <si>
    <t>3/1/2024 HE 8</t>
  </si>
  <si>
    <t>4/29/2024 HE 18</t>
  </si>
  <si>
    <t>5/21/2024 HE 18</t>
  </si>
  <si>
    <t>6/17/2024 HE 15</t>
  </si>
  <si>
    <t>7/15/2024 HE 17</t>
  </si>
  <si>
    <t>8/27/2024 HE 17</t>
  </si>
  <si>
    <t>9/20/2024 HE 17</t>
  </si>
  <si>
    <t>10/17/2024 HE 9</t>
  </si>
  <si>
    <t>AP - 12CP</t>
  </si>
  <si>
    <t>OP - 12CP</t>
  </si>
  <si>
    <t>IM - 12CP</t>
  </si>
  <si>
    <t>KP - 12CP</t>
  </si>
  <si>
    <t>WPC - 12CP</t>
  </si>
  <si>
    <t>KGP - 12CP</t>
  </si>
  <si>
    <t>Sum of Loads</t>
  </si>
  <si>
    <t>2024 12 CP</t>
  </si>
  <si>
    <t>Average</t>
  </si>
  <si>
    <t>12 CP Percent</t>
  </si>
  <si>
    <t>Operating Company Sum</t>
  </si>
  <si>
    <t>Prepared by: Michael Kuhn</t>
  </si>
  <si>
    <t>Date: 1/9/2025</t>
  </si>
  <si>
    <t>Reviewed by: Christopher Werner</t>
  </si>
  <si>
    <t>Date: 1/17/2025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</si>
</sst>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%"/>
    <numFmt numFmtId="166" formatCode="0.00000"/>
  </numFmts>
  <fonts count="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10" fontId="0" fillId="0" borderId="0" xfId="0" applyNumberFormat="1"/>
    <xf numFmtId="0" fontId="0" fillId="0" borderId="4" xfId="0" applyBorder="1"/>
    <xf numFmtId="165" fontId="0" fillId="0" borderId="4" xfId="0" applyNumberFormat="1" applyBorder="1"/>
    <xf numFmtId="164" fontId="0" fillId="0" borderId="4" xfId="0" applyNumberFormat="1" applyBorder="1"/>
    <xf numFmtId="14" fontId="2" fillId="2" borderId="1" xfId="0" applyNumberFormat="1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horizontal="left" textRotation="90" wrapText="1"/>
    </xf>
    <xf numFmtId="164" fontId="0" fillId="3" borderId="1" xfId="0" applyNumberFormat="1" applyFill="1" applyBorder="1"/>
    <xf numFmtId="0" fontId="0" fillId="3" borderId="7" xfId="0" applyFill="1" applyBorder="1"/>
    <xf numFmtId="164" fontId="0" fillId="3" borderId="2" xfId="0" applyNumberFormat="1" applyFill="1" applyBorder="1"/>
    <xf numFmtId="165" fontId="0" fillId="3" borderId="5" xfId="0" applyNumberFormat="1" applyFill="1" applyBorder="1"/>
    <xf numFmtId="164" fontId="0" fillId="3" borderId="3" xfId="0" applyNumberFormat="1" applyFill="1" applyBorder="1"/>
    <xf numFmtId="164" fontId="0" fillId="3" borderId="4" xfId="0" applyNumberFormat="1" applyFill="1" applyBorder="1"/>
    <xf numFmtId="165" fontId="0" fillId="3" borderId="6" xfId="0" applyNumberFormat="1" applyFill="1" applyBorder="1"/>
    <xf numFmtId="166" fontId="0" fillId="0" borderId="0" xfId="0" applyNumberFormat="1"/>
    <xf numFmtId="9" fontId="0" fillId="0" borderId="0" xfId="2" applyFont="1"/>
    <xf numFmtId="165" fontId="0" fillId="0" borderId="0" xfId="2" applyNumberFormat="1" applyFont="1"/>
    <xf numFmtId="0" fontId="2" fillId="0" borderId="0" xfId="0" applyFont="1"/>
    <xf numFmtId="14" fontId="0" fillId="0" borderId="0" xfId="0" applyNumberFormat="1"/>
    <xf numFmtId="10" fontId="0" fillId="0" borderId="0" xfId="2" applyNumberFormat="1" applyFont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1" xfId="0" applyFont="1" applyFill="1" applyBorder="1"/>
    <xf numFmtId="0" fontId="4" fillId="0" borderId="0" xfId="0" applyFont="1"/>
    <xf numFmtId="164" fontId="0" fillId="0" borderId="0" xfId="0" applyNumberFormat="1"/>
    <xf numFmtId="0" fontId="1" fillId="0" borderId="0" xfId="0" applyFont="1"/>
    <xf numFmtId="164" fontId="0" fillId="0" borderId="3" xfId="0" applyNumberFormat="1" applyBorder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3D3D3"/>
      <rgbColor rgb="00808080"/>
      <rgbColor rgb="00000000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0"/>
  <sheetViews>
    <sheetView tabSelected="1" zoomScaleNormal="100" workbookViewId="0"/>
  </sheetViews>
  <sheetFormatPr defaultRowHeight="13.15"/>
  <cols>
    <col min="1" max="1" width="32.28515625" bestFit="1" customWidth="1"/>
    <col min="2" max="2" width="9.5703125" bestFit="1" customWidth="1"/>
    <col min="3" max="3" width="9.28515625" customWidth="1"/>
    <col min="4" max="5" width="9.5703125" bestFit="1" customWidth="1"/>
    <col min="6" max="6" width="10.5703125" bestFit="1" customWidth="1"/>
    <col min="7" max="13" width="9.5703125" bestFit="1" customWidth="1"/>
    <col min="14" max="14" width="12" bestFit="1" customWidth="1"/>
  </cols>
  <sheetData>
    <row r="1" spans="1:28" ht="90" customHeight="1">
      <c r="A1" s="7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28">
      <c r="A2" s="21" t="s">
        <v>13</v>
      </c>
      <c r="B2" s="10">
        <v>5434.2529999999997</v>
      </c>
      <c r="C2" s="10">
        <v>5369.4229999999998</v>
      </c>
      <c r="D2" s="10">
        <v>6280.3649999999998</v>
      </c>
      <c r="E2" s="10">
        <v>4749.0200000000004</v>
      </c>
      <c r="F2" s="10">
        <v>4429.098</v>
      </c>
      <c r="G2" s="10">
        <v>3664.3150000000001</v>
      </c>
      <c r="H2" s="10">
        <v>4018.6039999999998</v>
      </c>
      <c r="I2" s="10">
        <v>4481.1959999999999</v>
      </c>
      <c r="J2" s="10">
        <v>4812.3119999999999</v>
      </c>
      <c r="K2" s="10">
        <v>4607.4049999999997</v>
      </c>
      <c r="L2" s="10">
        <v>3816.067</v>
      </c>
      <c r="M2" s="10">
        <v>3627.4989999999998</v>
      </c>
    </row>
    <row r="3" spans="1:28">
      <c r="A3" s="22" t="s">
        <v>14</v>
      </c>
      <c r="B3" s="12">
        <v>6733.8320000000003</v>
      </c>
      <c r="C3" s="12">
        <v>6782.4040000000005</v>
      </c>
      <c r="D3" s="12">
        <v>7491.1639999999998</v>
      </c>
      <c r="E3" s="12">
        <v>6657.1409999999996</v>
      </c>
      <c r="F3" s="12">
        <v>6368.665</v>
      </c>
      <c r="G3" s="12">
        <v>6695.424</v>
      </c>
      <c r="H3" s="12">
        <v>8146.01</v>
      </c>
      <c r="I3" s="12">
        <v>8629.1190000000006</v>
      </c>
      <c r="J3" s="12">
        <v>8419.6229999999996</v>
      </c>
      <c r="K3" s="12">
        <v>8856.7630000000008</v>
      </c>
      <c r="L3" s="12">
        <v>7919.7479999999996</v>
      </c>
      <c r="M3" s="12">
        <v>6045.3980000000001</v>
      </c>
    </row>
    <row r="4" spans="1:28">
      <c r="A4" s="22" t="s">
        <v>15</v>
      </c>
      <c r="B4" s="28">
        <v>2687.6840000000002</v>
      </c>
      <c r="C4" s="28">
        <v>2496.7660000000001</v>
      </c>
      <c r="D4" s="28">
        <v>3035.1080000000002</v>
      </c>
      <c r="E4" s="28">
        <v>2643.2579999999998</v>
      </c>
      <c r="F4" s="28">
        <v>2519.5520000000001</v>
      </c>
      <c r="G4" s="28">
        <v>2301.7750000000001</v>
      </c>
      <c r="H4" s="28">
        <v>3096.1959999999999</v>
      </c>
      <c r="I4" s="28">
        <v>3419.5859999999998</v>
      </c>
      <c r="J4" s="28">
        <v>3177.6149999999998</v>
      </c>
      <c r="K4" s="28">
        <v>3446.04</v>
      </c>
      <c r="L4" s="28">
        <v>2751.797</v>
      </c>
      <c r="M4" s="28">
        <v>2373.0929999999998</v>
      </c>
    </row>
    <row r="5" spans="1:28">
      <c r="A5" s="22" t="s">
        <v>16</v>
      </c>
      <c r="B5" s="12">
        <v>1052.192</v>
      </c>
      <c r="C5" s="12">
        <v>1027.9880000000001</v>
      </c>
      <c r="D5" s="12">
        <v>1262.242</v>
      </c>
      <c r="E5" s="12">
        <v>944.226</v>
      </c>
      <c r="F5" s="12">
        <v>867.12599999999998</v>
      </c>
      <c r="G5" s="12">
        <v>725.55100000000004</v>
      </c>
      <c r="H5" s="12">
        <v>780.81100000000004</v>
      </c>
      <c r="I5" s="12">
        <v>888.41700000000003</v>
      </c>
      <c r="J5" s="12">
        <v>928.53</v>
      </c>
      <c r="K5" s="12">
        <v>872.14300000000003</v>
      </c>
      <c r="L5" s="12">
        <v>776.29200000000003</v>
      </c>
      <c r="M5" s="12">
        <v>725.44200000000001</v>
      </c>
    </row>
    <row r="6" spans="1:28">
      <c r="A6" s="22" t="s">
        <v>17</v>
      </c>
      <c r="B6" s="12">
        <v>589.41499999999996</v>
      </c>
      <c r="C6" s="12">
        <v>574.05600000000004</v>
      </c>
      <c r="D6" s="12">
        <v>637.58799999999997</v>
      </c>
      <c r="E6" s="12">
        <v>641.53</v>
      </c>
      <c r="F6" s="12">
        <v>572.46900000000005</v>
      </c>
      <c r="G6" s="12">
        <v>594.67700000000002</v>
      </c>
      <c r="H6" s="12">
        <v>621.09</v>
      </c>
      <c r="I6" s="12">
        <v>668.19500000000005</v>
      </c>
      <c r="J6" s="12">
        <v>655.62599999999998</v>
      </c>
      <c r="K6" s="12">
        <v>686.69899999999996</v>
      </c>
      <c r="L6" s="12">
        <v>642.44100000000003</v>
      </c>
      <c r="M6" s="12">
        <v>570.44899999999996</v>
      </c>
    </row>
    <row r="7" spans="1:28">
      <c r="A7" s="23" t="s">
        <v>18</v>
      </c>
      <c r="B7" s="13">
        <v>356.928</v>
      </c>
      <c r="C7" s="13">
        <v>342.20800000000003</v>
      </c>
      <c r="D7" s="13">
        <v>436.66899999999998</v>
      </c>
      <c r="E7" s="13">
        <v>302.50799999999998</v>
      </c>
      <c r="F7" s="13">
        <v>259.13499999999999</v>
      </c>
      <c r="G7" s="13">
        <v>240.23400000000001</v>
      </c>
      <c r="H7" s="13">
        <v>252.333</v>
      </c>
      <c r="I7" s="13">
        <v>285.22699999999998</v>
      </c>
      <c r="J7" s="13">
        <v>305.81299999999999</v>
      </c>
      <c r="K7" s="13">
        <v>284.52300000000002</v>
      </c>
      <c r="L7" s="13">
        <v>266.52699999999999</v>
      </c>
      <c r="M7" s="13">
        <v>245.86600000000001</v>
      </c>
    </row>
    <row r="8" spans="1:28">
      <c r="A8" s="24" t="s">
        <v>19</v>
      </c>
      <c r="B8" s="8">
        <f>SUM(B2:B7)</f>
        <v>16854.304</v>
      </c>
      <c r="C8" s="8">
        <f>SUM(C2:C7)</f>
        <v>16592.845000000001</v>
      </c>
      <c r="D8" s="8">
        <f>SUM(D2:D7)</f>
        <v>19143.135999999999</v>
      </c>
      <c r="E8" s="8">
        <f>SUM(E2:E7)</f>
        <v>15937.683000000001</v>
      </c>
      <c r="F8" s="8">
        <f>SUM(F2:F7)</f>
        <v>15016.045</v>
      </c>
      <c r="G8" s="8">
        <f t="shared" ref="G8:M8" si="0">SUM(G2:G7)</f>
        <v>14221.975999999999</v>
      </c>
      <c r="H8" s="8">
        <f t="shared" si="0"/>
        <v>16915.043999999998</v>
      </c>
      <c r="I8" s="8">
        <f t="shared" si="0"/>
        <v>18371.740000000002</v>
      </c>
      <c r="J8" s="8">
        <f t="shared" si="0"/>
        <v>18299.518999999997</v>
      </c>
      <c r="K8" s="8">
        <f t="shared" si="0"/>
        <v>18753.573000000004</v>
      </c>
      <c r="L8" s="8">
        <f t="shared" si="0"/>
        <v>16172.871999999999</v>
      </c>
      <c r="M8" s="8">
        <f t="shared" si="0"/>
        <v>13587.747000000001</v>
      </c>
    </row>
    <row r="10" spans="1:28">
      <c r="A10" s="27"/>
    </row>
    <row r="11" spans="1:28">
      <c r="J11" s="26"/>
    </row>
    <row r="12" spans="1:28"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28">
      <c r="A13" s="27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28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28" ht="70.5" customHeight="1">
      <c r="A15" s="7" t="s">
        <v>20</v>
      </c>
      <c r="B15" s="6" t="s">
        <v>21</v>
      </c>
      <c r="C15" s="6" t="s">
        <v>22</v>
      </c>
      <c r="I15" s="1"/>
    </row>
    <row r="16" spans="1:28">
      <c r="A16" s="24" t="s">
        <v>19</v>
      </c>
      <c r="B16" s="8">
        <f>SUM(B8:M8)/12</f>
        <v>16655.540333333334</v>
      </c>
      <c r="C16" s="9"/>
    </row>
    <row r="17" spans="1:8">
      <c r="A17" s="22" t="s">
        <v>13</v>
      </c>
      <c r="B17" s="10">
        <f t="shared" ref="B17:B22" si="1">AVERAGE(B2:M2)</f>
        <v>4607.4630833333331</v>
      </c>
      <c r="C17" s="11">
        <f t="shared" ref="C17:C22" si="2">B17/$B$16</f>
        <v>0.27663245929717756</v>
      </c>
      <c r="D17" s="20"/>
      <c r="E17" s="16"/>
      <c r="G17" s="15"/>
      <c r="H17" s="17"/>
    </row>
    <row r="18" spans="1:8">
      <c r="A18" s="22" t="s">
        <v>14</v>
      </c>
      <c r="B18" s="12">
        <f t="shared" si="1"/>
        <v>7395.4409166666674</v>
      </c>
      <c r="C18" s="11">
        <f t="shared" si="2"/>
        <v>0.44402287579142086</v>
      </c>
      <c r="D18" s="20"/>
      <c r="E18" s="16"/>
      <c r="G18" s="15"/>
      <c r="H18" s="17"/>
    </row>
    <row r="19" spans="1:8">
      <c r="A19" s="22" t="s">
        <v>15</v>
      </c>
      <c r="B19" s="12">
        <f t="shared" si="1"/>
        <v>2829.0391666666669</v>
      </c>
      <c r="C19" s="11">
        <f t="shared" si="2"/>
        <v>0.16985574229644226</v>
      </c>
      <c r="D19" s="20"/>
      <c r="E19" s="16"/>
      <c r="G19" s="15"/>
      <c r="H19" s="17"/>
    </row>
    <row r="20" spans="1:8">
      <c r="A20" s="22" t="s">
        <v>16</v>
      </c>
      <c r="B20" s="12">
        <f t="shared" si="1"/>
        <v>904.24666666666656</v>
      </c>
      <c r="C20" s="11">
        <f t="shared" si="2"/>
        <v>5.4291043614896423E-2</v>
      </c>
      <c r="D20" s="20"/>
      <c r="E20" s="16"/>
      <c r="G20" s="15"/>
      <c r="H20" s="17"/>
    </row>
    <row r="21" spans="1:8">
      <c r="A21" s="22" t="s">
        <v>17</v>
      </c>
      <c r="B21" s="12">
        <f t="shared" si="1"/>
        <v>621.18624999999986</v>
      </c>
      <c r="C21" s="11">
        <f t="shared" si="2"/>
        <v>3.7296073112488427E-2</v>
      </c>
      <c r="D21" s="20"/>
      <c r="E21" s="16"/>
      <c r="G21" s="15"/>
      <c r="H21" s="17"/>
    </row>
    <row r="22" spans="1:8">
      <c r="A22" s="23" t="s">
        <v>18</v>
      </c>
      <c r="B22" s="13">
        <f t="shared" si="1"/>
        <v>298.16424999999998</v>
      </c>
      <c r="C22" s="14">
        <f t="shared" si="2"/>
        <v>1.7901805887574423E-2</v>
      </c>
      <c r="D22" s="20"/>
      <c r="E22" s="16"/>
      <c r="G22" s="15"/>
      <c r="H22" s="17"/>
    </row>
    <row r="23" spans="1:8">
      <c r="A23" s="2" t="s">
        <v>23</v>
      </c>
      <c r="B23" s="4">
        <f>SUM(B17:B22)</f>
        <v>16655.540333333334</v>
      </c>
      <c r="C23" s="3">
        <f>SUM(C17:C22)</f>
        <v>1</v>
      </c>
      <c r="E23" s="16"/>
      <c r="G23" s="15"/>
      <c r="H23" s="17"/>
    </row>
    <row r="26" spans="1:8">
      <c r="A26" s="18" t="s">
        <v>24</v>
      </c>
      <c r="B26" s="18" t="s">
        <v>25</v>
      </c>
    </row>
    <row r="27" spans="1:8">
      <c r="B27" s="19"/>
    </row>
    <row r="29" spans="1:8">
      <c r="A29" s="18" t="s">
        <v>26</v>
      </c>
      <c r="B29" s="18" t="s">
        <v>27</v>
      </c>
    </row>
    <row r="30" spans="1:8">
      <c r="B30" s="19"/>
    </row>
  </sheetData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5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YxMjQ5PC9Vc2VyTmFtZT48RGF0ZVRpbWU+MS81LzIwMjMgMTozMzo1OSBQTTwvRGF0ZVRpbWU+PExhYmVsU3RyaW5nPkFFUCBJbnRlcm5hbDwvTGFiZWxTdHJpbmc+PC9pdGVtPjwvbGFiZWxIaXN0b3J5Pg==</Value>
</WrappedLabelHistory>
</file>

<file path=customXml/itemProps1.xml><?xml version="1.0" encoding="utf-8"?>
<ds:datastoreItem xmlns:ds="http://schemas.openxmlformats.org/officeDocument/2006/customXml" ds:itemID="{718E2BCC-8D98-44B3-89BC-805A720C692D}"/>
</file>

<file path=customXml/itemProps2.xml><?xml version="1.0" encoding="utf-8"?>
<ds:datastoreItem xmlns:ds="http://schemas.openxmlformats.org/officeDocument/2006/customXml" ds:itemID="{768C9009-1D54-41E0-8407-6A679E7B6155}"/>
</file>

<file path=customXml/itemProps3.xml><?xml version="1.0" encoding="utf-8"?>
<ds:datastoreItem xmlns:ds="http://schemas.openxmlformats.org/officeDocument/2006/customXml" ds:itemID="{BBF8162F-59AD-41CB-891F-2499A4F30F6F}"/>
</file>

<file path=customXml/itemProps4.xml><?xml version="1.0" encoding="utf-8"?>
<ds:datastoreItem xmlns:ds="http://schemas.openxmlformats.org/officeDocument/2006/customXml" ds:itemID="{B4C96E9F-77A8-4011-A5E3-6F4499E4A4B4}"/>
</file>

<file path=customXml/itemProps5.xml><?xml version="1.0" encoding="utf-8"?>
<ds:datastoreItem xmlns:ds="http://schemas.openxmlformats.org/officeDocument/2006/customXml" ds:itemID="{5C012EA1-82B8-4F60-992F-9C137CD4EA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AEP-SS-IT-DesktopServices-11-6-3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S195524</dc:creator>
  <cp:keywords/>
  <dc:description/>
  <cp:lastModifiedBy>Michelle Caldwell</cp:lastModifiedBy>
  <cp:revision/>
  <dcterms:created xsi:type="dcterms:W3CDTF">2012-02-24T23:47:20Z</dcterms:created>
  <dcterms:modified xsi:type="dcterms:W3CDTF">2026-05-06T19:52:23Z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579f8120-6cd2-46c4-8169-f61f581e0f2c</vt:lpwstr>
  </property>
  <property fmtid="{D5CDD505-2E9C-101B-9397-08002B2CF9AE}" pid="3" name="bjSaver">
    <vt:lpwstr>bHf609ZcihHV+5XYZToRLXAnASFmfbwr</vt:lpwstr>
  </property>
  <property fmtid="{D5CDD505-2E9C-101B-9397-08002B2CF9AE}" pid="4" name="bjDocumentSecurityLabel">
    <vt:lpwstr>AEP Internal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/&gt;&lt;/sisl&gt;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{5C012EA1-82B8-4F60-992F-9C137CD4EAEF}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