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JM East 12 CP\2024\"/>
    </mc:Choice>
  </mc:AlternateContent>
  <xr:revisionPtr revIDLastSave="0" documentId="13_ncr:1_{FFCE979F-82C3-4D15-8318-3A161F07ABC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2 CP FIN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B4" i="2"/>
  <c r="L4" i="2" l="1"/>
  <c r="K4" i="2"/>
  <c r="J4" i="2"/>
  <c r="I4" i="2"/>
  <c r="H4" i="2"/>
  <c r="G4" i="2"/>
  <c r="F4" i="2"/>
  <c r="E4" i="2"/>
  <c r="D4" i="2"/>
  <c r="C4" i="2"/>
  <c r="B22" i="2" l="1"/>
  <c r="B21" i="2"/>
  <c r="B20" i="2"/>
  <c r="B18" i="2"/>
  <c r="B17" i="2"/>
  <c r="B19" i="2" l="1"/>
  <c r="B23" i="2" s="1"/>
  <c r="B8" i="2"/>
  <c r="M8" i="2" l="1"/>
  <c r="L8" i="2"/>
  <c r="K8" i="2"/>
  <c r="J8" i="2"/>
  <c r="I8" i="2"/>
  <c r="H8" i="2"/>
  <c r="G8" i="2"/>
  <c r="F8" i="2"/>
  <c r="E8" i="2"/>
  <c r="D8" i="2"/>
  <c r="C8" i="2"/>
  <c r="B16" i="2" l="1"/>
  <c r="C17" i="2" s="1"/>
  <c r="C22" i="2" l="1"/>
  <c r="C20" i="2"/>
  <c r="C21" i="2"/>
  <c r="C19" i="2"/>
  <c r="C18" i="2"/>
  <c r="C23" i="2" l="1"/>
</calcChain>
</file>

<file path=xl/sharedStrings.xml><?xml version="1.0" encoding="utf-8"?>
<sst xmlns="http://schemas.openxmlformats.org/spreadsheetml/2006/main" count="37" uniqueCount="29">
  <si>
    <t>Load</t>
  </si>
  <si>
    <t>11/21/2022 HE 8</t>
  </si>
  <si>
    <t>12/23/2022 HE 18</t>
  </si>
  <si>
    <t>1/10/2023 HE 8</t>
  </si>
  <si>
    <t>2/4/2023 HE 8</t>
  </si>
  <si>
    <t>3/20/2023 HE 8</t>
  </si>
  <si>
    <t>4/25/2023 HE 8</t>
  </si>
  <si>
    <t>5/31/2023 HE 18</t>
  </si>
  <si>
    <t>6/30/2023 HE 18</t>
  </si>
  <si>
    <t>7/27/2023 HE 18</t>
  </si>
  <si>
    <t>8/24/2023 HE 18</t>
  </si>
  <si>
    <t>9/5/2023 HE 19</t>
  </si>
  <si>
    <t>10/3/2023 HE 18</t>
  </si>
  <si>
    <t>AP - 12CP</t>
  </si>
  <si>
    <t>OP - 12CP</t>
  </si>
  <si>
    <t>IM - 12CP</t>
  </si>
  <si>
    <t>KP - 12CP</t>
  </si>
  <si>
    <t>WPC - 12CP</t>
  </si>
  <si>
    <t>KGP - 12CP</t>
  </si>
  <si>
    <t>Sum of Loads</t>
  </si>
  <si>
    <t>Original I&amp;M</t>
  </si>
  <si>
    <t>MTI Raw</t>
  </si>
  <si>
    <t>2023 12 CP</t>
  </si>
  <si>
    <t>Average</t>
  </si>
  <si>
    <t>12 CP Percent</t>
  </si>
  <si>
    <t>Operating Company Sum</t>
  </si>
  <si>
    <t>Prepared by: Michael Kuhn</t>
  </si>
  <si>
    <t>Date: 1/11/2024</t>
  </si>
  <si>
    <t>Reviewed by: Christopher Werner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</si>
</sst>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0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10" fontId="0" fillId="0" borderId="0" xfId="0" applyNumberFormat="1"/>
    <xf numFmtId="0" fontId="0" fillId="0" borderId="4" xfId="0" applyBorder="1"/>
    <xf numFmtId="165" fontId="0" fillId="0" borderId="4" xfId="0" applyNumberFormat="1" applyBorder="1"/>
    <xf numFmtId="164" fontId="0" fillId="0" borderId="4" xfId="0" applyNumberFormat="1" applyBorder="1"/>
    <xf numFmtId="14" fontId="2" fillId="2" borderId="1" xfId="0" applyNumberFormat="1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horizontal="left" textRotation="90" wrapText="1"/>
    </xf>
    <xf numFmtId="164" fontId="0" fillId="3" borderId="1" xfId="0" applyNumberFormat="1" applyFill="1" applyBorder="1"/>
    <xf numFmtId="0" fontId="0" fillId="3" borderId="7" xfId="0" applyFill="1" applyBorder="1"/>
    <xf numFmtId="164" fontId="0" fillId="3" borderId="2" xfId="0" applyNumberFormat="1" applyFill="1" applyBorder="1"/>
    <xf numFmtId="165" fontId="0" fillId="3" borderId="5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5" fontId="0" fillId="3" borderId="6" xfId="0" applyNumberFormat="1" applyFill="1" applyBorder="1"/>
    <xf numFmtId="166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2" fillId="0" borderId="0" xfId="0" applyFont="1"/>
    <xf numFmtId="14" fontId="0" fillId="0" borderId="0" xfId="0" applyNumberFormat="1"/>
    <xf numFmtId="10" fontId="0" fillId="0" borderId="0" xfId="2" applyNumberFormat="1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4" fillId="0" borderId="0" xfId="0" applyFont="1"/>
    <xf numFmtId="164" fontId="0" fillId="4" borderId="3" xfId="0" applyNumberFormat="1" applyFill="1" applyBorder="1"/>
    <xf numFmtId="0" fontId="0" fillId="0" borderId="1" xfId="0" applyBorder="1"/>
    <xf numFmtId="0" fontId="0" fillId="5" borderId="1" xfId="0" applyFill="1" applyBorder="1"/>
    <xf numFmtId="164" fontId="0" fillId="5" borderId="1" xfId="0" applyNumberFormat="1" applyFill="1" applyBorder="1"/>
    <xf numFmtId="164" fontId="0" fillId="0" borderId="0" xfId="0" applyNumberFormat="1"/>
    <xf numFmtId="0" fontId="1" fillId="3" borderId="0" xfId="0" applyFont="1" applyFill="1"/>
    <xf numFmtId="0" fontId="1" fillId="0" borderId="0" xfId="0" applyFont="1"/>
    <xf numFmtId="164" fontId="0" fillId="0" borderId="3" xfId="0" applyNumberFormat="1" applyBorder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3D3D3"/>
      <rgbColor rgb="00808080"/>
      <rgbColor rgb="0000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zoomScaleNormal="100" workbookViewId="0">
      <selection activeCell="I15" sqref="I15"/>
    </sheetView>
  </sheetViews>
  <sheetFormatPr defaultRowHeight="12.75"/>
  <cols>
    <col min="1" max="1" width="32.28515625" bestFit="1" customWidth="1"/>
    <col min="2" max="2" width="9.5703125" bestFit="1" customWidth="1"/>
    <col min="3" max="3" width="9.28515625" customWidth="1"/>
    <col min="4" max="5" width="9.5703125" bestFit="1" customWidth="1"/>
    <col min="6" max="6" width="10.5703125" bestFit="1" customWidth="1"/>
    <col min="7" max="13" width="9.5703125" bestFit="1" customWidth="1"/>
    <col min="14" max="14" width="12" bestFit="1" customWidth="1"/>
  </cols>
  <sheetData>
    <row r="1" spans="1:28" ht="90" customHeight="1">
      <c r="A1" s="7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28">
      <c r="A2" s="21" t="s">
        <v>13</v>
      </c>
      <c r="B2" s="10">
        <v>4955.9660000000003</v>
      </c>
      <c r="C2" s="10">
        <v>6324.6310000000003</v>
      </c>
      <c r="D2" s="10">
        <v>4816.0060000000003</v>
      </c>
      <c r="E2" s="10">
        <v>5279.0780000000004</v>
      </c>
      <c r="F2" s="10">
        <v>5329.2910000000002</v>
      </c>
      <c r="G2" s="10">
        <v>3638.6779999999999</v>
      </c>
      <c r="H2" s="10">
        <v>3477.0659999999998</v>
      </c>
      <c r="I2" s="10">
        <v>4076.692</v>
      </c>
      <c r="J2" s="10">
        <v>4627.29</v>
      </c>
      <c r="K2" s="10">
        <v>4409.7169999999996</v>
      </c>
      <c r="L2" s="10">
        <v>4534.4669999999996</v>
      </c>
      <c r="M2" s="10">
        <v>3587.8220000000001</v>
      </c>
    </row>
    <row r="3" spans="1:28">
      <c r="A3" s="22" t="s">
        <v>14</v>
      </c>
      <c r="B3" s="12">
        <v>6459.1949999999997</v>
      </c>
      <c r="C3" s="12">
        <v>7807.4790000000003</v>
      </c>
      <c r="D3" s="12">
        <v>6420.6109999999999</v>
      </c>
      <c r="E3" s="12">
        <v>6527.8919999999998</v>
      </c>
      <c r="F3" s="12">
        <v>6503.3869999999997</v>
      </c>
      <c r="G3" s="12">
        <v>5775.6260000000002</v>
      </c>
      <c r="H3" s="12">
        <v>7246.9650000000001</v>
      </c>
      <c r="I3" s="12">
        <v>7604.8360000000002</v>
      </c>
      <c r="J3" s="12">
        <v>8310.0339999999997</v>
      </c>
      <c r="K3" s="12">
        <v>8023.7920000000004</v>
      </c>
      <c r="L3" s="33">
        <v>8338.5249999999996</v>
      </c>
      <c r="M3" s="33">
        <v>7143.3</v>
      </c>
    </row>
    <row r="4" spans="1:28">
      <c r="A4" s="22" t="s">
        <v>15</v>
      </c>
      <c r="B4" s="26">
        <f>B10+B11</f>
        <v>2675.7389999999996</v>
      </c>
      <c r="C4" s="26">
        <f t="shared" ref="C4:M4" si="0">C10+C11</f>
        <v>2788.33</v>
      </c>
      <c r="D4" s="26">
        <f t="shared" si="0"/>
        <v>2546.4270000000001</v>
      </c>
      <c r="E4" s="26">
        <f t="shared" si="0"/>
        <v>2489.8019999999997</v>
      </c>
      <c r="F4" s="26">
        <f t="shared" si="0"/>
        <v>2571.056</v>
      </c>
      <c r="G4" s="26">
        <f t="shared" si="0"/>
        <v>2310.7620000000002</v>
      </c>
      <c r="H4" s="26">
        <f t="shared" si="0"/>
        <v>2925.9839999999999</v>
      </c>
      <c r="I4" s="26">
        <f t="shared" si="0"/>
        <v>2790.2170000000001</v>
      </c>
      <c r="J4" s="26">
        <f t="shared" si="0"/>
        <v>3301.578</v>
      </c>
      <c r="K4" s="26">
        <f t="shared" si="0"/>
        <v>3532.1610000000001</v>
      </c>
      <c r="L4" s="26">
        <f t="shared" si="0"/>
        <v>3333.9740000000002</v>
      </c>
      <c r="M4" s="26">
        <f t="shared" si="0"/>
        <v>2785.1390000000001</v>
      </c>
    </row>
    <row r="5" spans="1:28">
      <c r="A5" s="22" t="s">
        <v>16</v>
      </c>
      <c r="B5" s="12">
        <v>1014.446</v>
      </c>
      <c r="C5" s="12">
        <v>1316.7650000000001</v>
      </c>
      <c r="D5" s="12">
        <v>932.74900000000002</v>
      </c>
      <c r="E5" s="12">
        <v>1044.3109999999999</v>
      </c>
      <c r="F5" s="12">
        <v>1065.652</v>
      </c>
      <c r="G5" s="12">
        <v>753.47699999999998</v>
      </c>
      <c r="H5" s="12">
        <v>762.45799999999997</v>
      </c>
      <c r="I5" s="12">
        <v>841.44799999999998</v>
      </c>
      <c r="J5" s="12">
        <v>892.37900000000002</v>
      </c>
      <c r="K5" s="12">
        <v>882.59799999999996</v>
      </c>
      <c r="L5" s="12">
        <v>860.197</v>
      </c>
      <c r="M5" s="12">
        <v>725.92200000000003</v>
      </c>
    </row>
    <row r="6" spans="1:28">
      <c r="A6" s="22" t="s">
        <v>17</v>
      </c>
      <c r="B6" s="12">
        <v>574.24300000000005</v>
      </c>
      <c r="C6" s="12">
        <v>584.52300000000002</v>
      </c>
      <c r="D6" s="12">
        <v>588.16300000000001</v>
      </c>
      <c r="E6" s="12">
        <v>581.46100000000001</v>
      </c>
      <c r="F6" s="12">
        <v>587.37800000000004</v>
      </c>
      <c r="G6" s="12">
        <v>569.596</v>
      </c>
      <c r="H6" s="12">
        <v>636.048</v>
      </c>
      <c r="I6" s="12">
        <v>605.49</v>
      </c>
      <c r="J6" s="12">
        <v>615.928</v>
      </c>
      <c r="K6" s="12">
        <v>658.053</v>
      </c>
      <c r="L6" s="12">
        <v>665.351</v>
      </c>
      <c r="M6" s="12">
        <v>595.16399999999999</v>
      </c>
    </row>
    <row r="7" spans="1:28">
      <c r="A7" s="23" t="s">
        <v>18</v>
      </c>
      <c r="B7" s="13">
        <v>343.82900000000001</v>
      </c>
      <c r="C7" s="13">
        <v>466.56200000000001</v>
      </c>
      <c r="D7" s="13">
        <v>344.286</v>
      </c>
      <c r="E7" s="13">
        <v>377.11399999999998</v>
      </c>
      <c r="F7" s="13">
        <v>381.50299999999999</v>
      </c>
      <c r="G7" s="13">
        <v>262.27600000000001</v>
      </c>
      <c r="H7" s="13">
        <v>234.49100000000001</v>
      </c>
      <c r="I7" s="13">
        <v>270.339</v>
      </c>
      <c r="J7" s="13">
        <v>308.58999999999997</v>
      </c>
      <c r="K7" s="13">
        <v>276.80500000000001</v>
      </c>
      <c r="L7" s="13">
        <v>279.5</v>
      </c>
      <c r="M7" s="13">
        <v>245.423</v>
      </c>
    </row>
    <row r="8" spans="1:28">
      <c r="A8" s="24" t="s">
        <v>19</v>
      </c>
      <c r="B8" s="8">
        <f>SUM(B2:B7)</f>
        <v>16023.418</v>
      </c>
      <c r="C8" s="8">
        <f>SUM(C2:C7)</f>
        <v>19288.290000000005</v>
      </c>
      <c r="D8" s="8">
        <f>SUM(D2:D7)</f>
        <v>15648.242</v>
      </c>
      <c r="E8" s="8">
        <f>SUM(E2:E7)</f>
        <v>16299.657999999999</v>
      </c>
      <c r="F8" s="8">
        <f>SUM(F2:F7)</f>
        <v>16438.267</v>
      </c>
      <c r="G8" s="8">
        <f t="shared" ref="G8:M8" si="1">SUM(G2:G7)</f>
        <v>13310.415000000001</v>
      </c>
      <c r="H8" s="8">
        <f t="shared" si="1"/>
        <v>15283.012000000001</v>
      </c>
      <c r="I8" s="8">
        <f t="shared" si="1"/>
        <v>16189.022000000001</v>
      </c>
      <c r="J8" s="8">
        <f t="shared" si="1"/>
        <v>18055.798999999999</v>
      </c>
      <c r="K8" s="8">
        <f t="shared" si="1"/>
        <v>17783.126</v>
      </c>
      <c r="L8" s="8">
        <f t="shared" si="1"/>
        <v>18012.013999999996</v>
      </c>
      <c r="M8" s="8">
        <f t="shared" si="1"/>
        <v>15082.77</v>
      </c>
    </row>
    <row r="10" spans="1:28">
      <c r="A10" s="24" t="s">
        <v>20</v>
      </c>
      <c r="B10" s="27">
        <v>2657.9029999999998</v>
      </c>
      <c r="C10" s="27">
        <v>2787.3919999999998</v>
      </c>
      <c r="D10" s="27">
        <v>2527.799</v>
      </c>
      <c r="E10" s="27">
        <v>2487.9209999999998</v>
      </c>
      <c r="F10" s="27">
        <v>2553.357</v>
      </c>
      <c r="G10" s="27">
        <v>2310.7620000000002</v>
      </c>
      <c r="H10" s="27">
        <v>2925.9839999999999</v>
      </c>
      <c r="I10" s="27">
        <v>2790.2170000000001</v>
      </c>
      <c r="J10" s="27">
        <v>3301.578</v>
      </c>
      <c r="K10" s="27">
        <v>3532.1610000000001</v>
      </c>
      <c r="L10" s="27">
        <v>3333.9740000000002</v>
      </c>
      <c r="M10" s="27">
        <v>2785.1390000000001</v>
      </c>
    </row>
    <row r="11" spans="1:28">
      <c r="A11" s="24" t="s">
        <v>21</v>
      </c>
      <c r="B11" s="28">
        <v>17.835999999999999</v>
      </c>
      <c r="C11" s="28">
        <v>0.93799999999999994</v>
      </c>
      <c r="D11" s="28">
        <v>18.628</v>
      </c>
      <c r="E11" s="28">
        <v>1.881</v>
      </c>
      <c r="F11" s="28">
        <v>17.699000000000002</v>
      </c>
      <c r="G11" s="28"/>
      <c r="H11" s="28"/>
      <c r="I11" s="28"/>
      <c r="J11" s="29"/>
      <c r="K11" s="28"/>
      <c r="L11" s="28"/>
      <c r="M11" s="28"/>
    </row>
    <row r="12" spans="1:28">
      <c r="A12" s="31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>
      <c r="A13" s="32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28">
      <c r="A14" s="25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28" ht="70.5" customHeight="1">
      <c r="A15" s="7" t="s">
        <v>22</v>
      </c>
      <c r="B15" s="6" t="s">
        <v>23</v>
      </c>
      <c r="C15" s="6" t="s">
        <v>24</v>
      </c>
      <c r="I15" s="1"/>
    </row>
    <row r="16" spans="1:28">
      <c r="A16" s="24" t="s">
        <v>19</v>
      </c>
      <c r="B16" s="8">
        <f>SUM(B8:M8)/12</f>
        <v>16451.169416666668</v>
      </c>
      <c r="C16" s="9"/>
    </row>
    <row r="17" spans="1:8">
      <c r="A17" s="22" t="s">
        <v>13</v>
      </c>
      <c r="B17" s="10">
        <f t="shared" ref="B17:B22" si="2">AVERAGE(B2:M2)</f>
        <v>4588.0586666666668</v>
      </c>
      <c r="C17" s="11">
        <f>B17/$B$16</f>
        <v>0.27888951541757923</v>
      </c>
      <c r="D17" s="20"/>
      <c r="E17" s="16"/>
      <c r="G17" s="15"/>
      <c r="H17" s="17"/>
    </row>
    <row r="18" spans="1:8">
      <c r="A18" s="22" t="s">
        <v>14</v>
      </c>
      <c r="B18" s="12">
        <f t="shared" si="2"/>
        <v>7180.136833333333</v>
      </c>
      <c r="C18" s="11">
        <f t="shared" ref="C18:C21" si="3">B18/$B$16</f>
        <v>0.43645145530257207</v>
      </c>
      <c r="D18" s="20"/>
      <c r="E18" s="16"/>
      <c r="G18" s="15"/>
      <c r="H18" s="17"/>
    </row>
    <row r="19" spans="1:8">
      <c r="A19" s="22" t="s">
        <v>15</v>
      </c>
      <c r="B19" s="12">
        <f t="shared" si="2"/>
        <v>2837.597416666667</v>
      </c>
      <c r="C19" s="11">
        <f t="shared" si="3"/>
        <v>0.17248606131257144</v>
      </c>
      <c r="D19" s="20"/>
      <c r="E19" s="16"/>
      <c r="G19" s="15"/>
      <c r="H19" s="17"/>
    </row>
    <row r="20" spans="1:8">
      <c r="A20" s="22" t="s">
        <v>16</v>
      </c>
      <c r="B20" s="12">
        <f t="shared" si="2"/>
        <v>924.36683333333337</v>
      </c>
      <c r="C20" s="11">
        <f t="shared" si="3"/>
        <v>5.6188518270127233E-2</v>
      </c>
      <c r="D20" s="20"/>
      <c r="E20" s="16"/>
      <c r="G20" s="15"/>
      <c r="H20" s="17"/>
    </row>
    <row r="21" spans="1:8">
      <c r="A21" s="22" t="s">
        <v>17</v>
      </c>
      <c r="B21" s="12">
        <f t="shared" si="2"/>
        <v>605.11649999999997</v>
      </c>
      <c r="C21" s="11">
        <f t="shared" si="3"/>
        <v>3.6782582725514754E-2</v>
      </c>
      <c r="D21" s="20"/>
      <c r="E21" s="16"/>
      <c r="G21" s="15"/>
      <c r="H21" s="17"/>
    </row>
    <row r="22" spans="1:8">
      <c r="A22" s="23" t="s">
        <v>18</v>
      </c>
      <c r="B22" s="13">
        <f t="shared" si="2"/>
        <v>315.89316666666667</v>
      </c>
      <c r="C22" s="14">
        <f>B22/$B$16</f>
        <v>1.920186697163519E-2</v>
      </c>
      <c r="D22" s="20"/>
      <c r="E22" s="16"/>
      <c r="G22" s="15"/>
      <c r="H22" s="17"/>
    </row>
    <row r="23" spans="1:8">
      <c r="A23" s="2" t="s">
        <v>25</v>
      </c>
      <c r="B23" s="4">
        <f>SUM(B17:B22)</f>
        <v>16451.169416666668</v>
      </c>
      <c r="C23" s="3">
        <f>SUM(C17:C22)</f>
        <v>0.99999999999999978</v>
      </c>
      <c r="E23" s="16"/>
      <c r="G23" s="15"/>
      <c r="H23" s="17"/>
    </row>
    <row r="26" spans="1:8">
      <c r="A26" s="18" t="s">
        <v>26</v>
      </c>
      <c r="B26" s="18" t="s">
        <v>27</v>
      </c>
    </row>
    <row r="27" spans="1:8">
      <c r="B27" s="19"/>
    </row>
    <row r="29" spans="1:8">
      <c r="A29" s="18" t="s">
        <v>28</v>
      </c>
      <c r="B29" s="18" t="s">
        <v>27</v>
      </c>
    </row>
    <row r="30" spans="1:8">
      <c r="B30" s="19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YxMjQ5PC9Vc2VyTmFtZT48RGF0ZVRpbWU+MS81LzIwMjMgMTozMzo1OSBQTTwvRGF0ZVRpbWU+PExhYmVsU3RyaW5nPkFFUCBJbnRlcm5hbDwvTGFiZWxTdHJpbmc+PC9pdGVtPjwvbGFiZWxIaXN0b3J5Pg==</Value>
</WrappedLabelHistor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C897C910-877A-47B2-AA48-9C6ADE5858A3}"/>
</file>

<file path=customXml/itemProps2.xml><?xml version="1.0" encoding="utf-8"?>
<ds:datastoreItem xmlns:ds="http://schemas.openxmlformats.org/officeDocument/2006/customXml" ds:itemID="{22F059CC-486B-4238-B64D-99084E650E8F}"/>
</file>

<file path=customXml/itemProps3.xml><?xml version="1.0" encoding="utf-8"?>
<ds:datastoreItem xmlns:ds="http://schemas.openxmlformats.org/officeDocument/2006/customXml" ds:itemID="{BD59D937-BF2F-448B-AFF9-86BC4595D06C}"/>
</file>

<file path=customXml/itemProps4.xml><?xml version="1.0" encoding="utf-8"?>
<ds:datastoreItem xmlns:ds="http://schemas.openxmlformats.org/officeDocument/2006/customXml" ds:itemID="{5C012EA1-82B8-4F60-992F-9C137CD4EAEF}"/>
</file>

<file path=customXml/itemProps5.xml><?xml version="1.0" encoding="utf-8"?>
<ds:datastoreItem xmlns:ds="http://schemas.openxmlformats.org/officeDocument/2006/customXml" ds:itemID="{5D352398-6626-49CB-AC8F-498F66C086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AEP-SS-IT-DesktopServices-11-6-3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S195524</dc:creator>
  <cp:keywords/>
  <dc:description/>
  <cp:lastModifiedBy>Michelle Caldwell</cp:lastModifiedBy>
  <cp:revision/>
  <dcterms:created xsi:type="dcterms:W3CDTF">2012-02-24T23:47:20Z</dcterms:created>
  <dcterms:modified xsi:type="dcterms:W3CDTF">2026-05-06T19:52:02Z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579f8120-6cd2-46c4-8169-f61f581e0f2c</vt:lpwstr>
  </property>
  <property fmtid="{D5CDD505-2E9C-101B-9397-08002B2CF9AE}" pid="3" name="bjSaver">
    <vt:lpwstr>bHf609ZcihHV+5XYZToRLXAnASFmfbwr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{5C012EA1-82B8-4F60-992F-9C137CD4EAEF}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