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JM East 12 CP\2023\"/>
    </mc:Choice>
  </mc:AlternateContent>
  <xr:revisionPtr revIDLastSave="0" documentId="13_ncr:1_{746E6588-C8C1-4012-A737-BC93EDE59C3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2 CP FIN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19" i="2"/>
  <c r="B18" i="2"/>
  <c r="B17" i="2"/>
  <c r="B16" i="2"/>
  <c r="B15" i="2"/>
  <c r="B21" i="2" l="1"/>
  <c r="B8" i="2"/>
  <c r="M8" i="2" l="1"/>
  <c r="L8" i="2"/>
  <c r="K8" i="2"/>
  <c r="J8" i="2"/>
  <c r="I8" i="2"/>
  <c r="H8" i="2"/>
  <c r="G8" i="2"/>
  <c r="F8" i="2"/>
  <c r="E8" i="2"/>
  <c r="D8" i="2"/>
  <c r="C8" i="2"/>
  <c r="B14" i="2" l="1"/>
  <c r="C20" i="2" s="1"/>
  <c r="C18" i="2" l="1"/>
  <c r="C19" i="2"/>
  <c r="C15" i="2"/>
  <c r="C17" i="2"/>
  <c r="C16" i="2"/>
  <c r="C21" i="2" l="1"/>
</calcChain>
</file>

<file path=xl/sharedStrings.xml><?xml version="1.0" encoding="utf-8"?>
<sst xmlns="http://schemas.openxmlformats.org/spreadsheetml/2006/main" count="35" uniqueCount="28">
  <si>
    <t>Load</t>
  </si>
  <si>
    <t>11/23/2021 HE 8</t>
  </si>
  <si>
    <t>12/9/2021 HE 8</t>
  </si>
  <si>
    <t>1/27/2022 HE 8</t>
  </si>
  <si>
    <t>2/15/2022 HE 8</t>
  </si>
  <si>
    <t>3/12/2022 HE 20</t>
  </si>
  <si>
    <t>4/20/2022 HE 8</t>
  </si>
  <si>
    <t>5/31/2022 HE 17</t>
  </si>
  <si>
    <t>6/22/2022 HE 16</t>
  </si>
  <si>
    <t>7/20/2022 HE 18</t>
  </si>
  <si>
    <t>8/3/2022 HE 16</t>
  </si>
  <si>
    <t>9/21/2022 HE 18</t>
  </si>
  <si>
    <t>10/20/2022 HE 8</t>
  </si>
  <si>
    <t>AP - 12CP</t>
  </si>
  <si>
    <t>OP - 12CP</t>
  </si>
  <si>
    <t>IM - 12CP</t>
  </si>
  <si>
    <t>KP - 12CP</t>
  </si>
  <si>
    <t>WPC - 12CP</t>
  </si>
  <si>
    <t>KGP - 12CP</t>
  </si>
  <si>
    <t>Sum of Loads</t>
  </si>
  <si>
    <t>2022 12 CP</t>
  </si>
  <si>
    <t>Average</t>
  </si>
  <si>
    <t>12 CP Percent</t>
  </si>
  <si>
    <t>Operating Company Sum</t>
  </si>
  <si>
    <t>Prepared by: Michael Kuhn</t>
  </si>
  <si>
    <t>Date: 1/27/2023</t>
  </si>
  <si>
    <t>Reviewed by: David Wooddell</t>
  </si>
  <si>
    <t>Date: 1/30/2023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</si>
</sst>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0.00000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10" fontId="0" fillId="0" borderId="0" xfId="0" applyNumberFormat="1"/>
    <xf numFmtId="0" fontId="0" fillId="0" borderId="4" xfId="0" applyBorder="1"/>
    <xf numFmtId="165" fontId="0" fillId="0" borderId="4" xfId="0" applyNumberFormat="1" applyBorder="1"/>
    <xf numFmtId="165" fontId="0" fillId="0" borderId="0" xfId="0" applyNumberFormat="1"/>
    <xf numFmtId="164" fontId="0" fillId="0" borderId="4" xfId="0" applyNumberFormat="1" applyBorder="1"/>
    <xf numFmtId="14" fontId="2" fillId="2" borderId="1" xfId="0" applyNumberFormat="1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horizontal="left" textRotation="90" wrapText="1"/>
    </xf>
    <xf numFmtId="164" fontId="0" fillId="3" borderId="1" xfId="0" applyNumberFormat="1" applyFill="1" applyBorder="1"/>
    <xf numFmtId="0" fontId="0" fillId="3" borderId="7" xfId="0" applyFill="1" applyBorder="1"/>
    <xf numFmtId="164" fontId="0" fillId="3" borderId="2" xfId="0" applyNumberFormat="1" applyFill="1" applyBorder="1"/>
    <xf numFmtId="165" fontId="0" fillId="3" borderId="5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5" fontId="0" fillId="3" borderId="6" xfId="0" applyNumberFormat="1" applyFill="1" applyBorder="1"/>
    <xf numFmtId="166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2" fillId="0" borderId="0" xfId="0" applyFont="1"/>
    <xf numFmtId="14" fontId="0" fillId="0" borderId="0" xfId="0" applyNumberFormat="1"/>
    <xf numFmtId="10" fontId="0" fillId="0" borderId="0" xfId="2" applyNumberFormat="1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4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3D3D3"/>
      <rgbColor rgb="00808080"/>
      <rgbColor rgb="0000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Normal="100" workbookViewId="0">
      <selection activeCell="K13" sqref="K13"/>
    </sheetView>
  </sheetViews>
  <sheetFormatPr defaultRowHeight="12.75"/>
  <cols>
    <col min="1" max="1" width="28.85546875" bestFit="1" customWidth="1"/>
    <col min="2" max="2" width="9.5703125" bestFit="1" customWidth="1"/>
    <col min="3" max="3" width="9.28515625" customWidth="1"/>
    <col min="4" max="5" width="9.5703125" bestFit="1" customWidth="1"/>
    <col min="6" max="6" width="10.5703125" bestFit="1" customWidth="1"/>
    <col min="7" max="13" width="9.5703125" bestFit="1" customWidth="1"/>
    <col min="14" max="14" width="12" bestFit="1" customWidth="1"/>
  </cols>
  <sheetData>
    <row r="1" spans="1:13" ht="90" customHeight="1">
      <c r="A1" s="8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3">
      <c r="A2" s="22" t="s">
        <v>13</v>
      </c>
      <c r="B2" s="11">
        <v>4711.8879999999999</v>
      </c>
      <c r="C2" s="11">
        <v>4934.9049999999997</v>
      </c>
      <c r="D2" s="11">
        <v>6029.7049999999999</v>
      </c>
      <c r="E2" s="11">
        <v>5770.1850000000004</v>
      </c>
      <c r="F2" s="11">
        <v>4861.8310000000001</v>
      </c>
      <c r="G2" s="11">
        <v>4129.866</v>
      </c>
      <c r="H2" s="11">
        <v>4378.5460000000003</v>
      </c>
      <c r="I2" s="11">
        <v>4657.2700000000004</v>
      </c>
      <c r="J2" s="11">
        <v>4654.0129999999999</v>
      </c>
      <c r="K2" s="11">
        <v>4569.598</v>
      </c>
      <c r="L2" s="11">
        <v>4154.2380000000003</v>
      </c>
      <c r="M2" s="11">
        <v>4130.5529999999999</v>
      </c>
    </row>
    <row r="3" spans="1:13">
      <c r="A3" s="23" t="s">
        <v>14</v>
      </c>
      <c r="B3" s="13">
        <v>6286.3469999999998</v>
      </c>
      <c r="C3" s="13">
        <v>6389.5469999999996</v>
      </c>
      <c r="D3" s="13">
        <v>7235.5959999999995</v>
      </c>
      <c r="E3" s="13">
        <v>6930.9229999999998</v>
      </c>
      <c r="F3" s="13">
        <v>6349.0969999999998</v>
      </c>
      <c r="G3" s="13">
        <v>5819.69</v>
      </c>
      <c r="H3" s="13">
        <v>7850.8969999999999</v>
      </c>
      <c r="I3" s="13">
        <v>8709.0879999999997</v>
      </c>
      <c r="J3" s="13">
        <v>8347.9689999999991</v>
      </c>
      <c r="K3" s="13">
        <v>8217.7800000000007</v>
      </c>
      <c r="L3" s="13">
        <v>7558.665</v>
      </c>
      <c r="M3" s="13">
        <v>5759.4579999999996</v>
      </c>
    </row>
    <row r="4" spans="1:13">
      <c r="A4" s="23" t="s">
        <v>15</v>
      </c>
      <c r="B4" s="13">
        <v>2617.163</v>
      </c>
      <c r="C4" s="13">
        <v>2603.8670000000002</v>
      </c>
      <c r="D4" s="13">
        <v>2858.607</v>
      </c>
      <c r="E4" s="13">
        <v>2785.0479999999998</v>
      </c>
      <c r="F4" s="13">
        <v>2472.9780000000001</v>
      </c>
      <c r="G4" s="13">
        <v>2338.8519999999999</v>
      </c>
      <c r="H4" s="13">
        <v>3065.21</v>
      </c>
      <c r="I4" s="13">
        <v>3172.3910000000001</v>
      </c>
      <c r="J4" s="13">
        <v>3330.7739999999999</v>
      </c>
      <c r="K4" s="13">
        <v>3262.268</v>
      </c>
      <c r="L4" s="13">
        <v>2740.2820000000002</v>
      </c>
      <c r="M4" s="13">
        <v>2365.9960000000001</v>
      </c>
    </row>
    <row r="5" spans="1:13">
      <c r="A5" s="23" t="s">
        <v>16</v>
      </c>
      <c r="B5" s="13">
        <v>928.58900000000006</v>
      </c>
      <c r="C5" s="13">
        <v>940.07899999999995</v>
      </c>
      <c r="D5" s="13">
        <v>1167.104</v>
      </c>
      <c r="E5" s="13">
        <v>1057.548</v>
      </c>
      <c r="F5" s="13">
        <v>923.64200000000005</v>
      </c>
      <c r="G5" s="13">
        <v>793.41899999999998</v>
      </c>
      <c r="H5" s="13">
        <v>881.19799999999998</v>
      </c>
      <c r="I5" s="13">
        <v>955.10299999999995</v>
      </c>
      <c r="J5" s="13">
        <v>909.05600000000004</v>
      </c>
      <c r="K5" s="13">
        <v>903.94500000000005</v>
      </c>
      <c r="L5" s="13">
        <v>847.94100000000003</v>
      </c>
      <c r="M5" s="13">
        <v>844.94200000000001</v>
      </c>
    </row>
    <row r="6" spans="1:13">
      <c r="A6" s="23" t="s">
        <v>17</v>
      </c>
      <c r="B6" s="13">
        <v>543.51599999999996</v>
      </c>
      <c r="C6" s="13">
        <v>594.779</v>
      </c>
      <c r="D6" s="13">
        <v>596.54200000000003</v>
      </c>
      <c r="E6" s="13">
        <v>585.17700000000002</v>
      </c>
      <c r="F6" s="13">
        <v>547.08299999999997</v>
      </c>
      <c r="G6" s="13">
        <v>552.101</v>
      </c>
      <c r="H6" s="13">
        <v>584.51499999999999</v>
      </c>
      <c r="I6" s="13">
        <v>733.78899999999999</v>
      </c>
      <c r="J6" s="13">
        <v>712.87599999999998</v>
      </c>
      <c r="K6" s="13">
        <v>660.96299999999997</v>
      </c>
      <c r="L6" s="13">
        <v>603.54</v>
      </c>
      <c r="M6" s="13">
        <v>560.75300000000004</v>
      </c>
    </row>
    <row r="7" spans="1:13">
      <c r="A7" s="24" t="s">
        <v>18</v>
      </c>
      <c r="B7" s="14">
        <v>300.08300000000003</v>
      </c>
      <c r="C7" s="14">
        <v>294.702</v>
      </c>
      <c r="D7" s="14">
        <v>364.33800000000002</v>
      </c>
      <c r="E7" s="14">
        <v>349.505</v>
      </c>
      <c r="F7" s="14">
        <v>315.70800000000003</v>
      </c>
      <c r="G7" s="14">
        <v>253.92400000000001</v>
      </c>
      <c r="H7" s="14">
        <v>266.95800000000003</v>
      </c>
      <c r="I7" s="14">
        <v>306.22199999999998</v>
      </c>
      <c r="J7" s="14">
        <v>281.15899999999999</v>
      </c>
      <c r="K7" s="14">
        <v>302.64299999999997</v>
      </c>
      <c r="L7" s="14">
        <v>283.94299999999998</v>
      </c>
      <c r="M7" s="14">
        <v>282.40699999999998</v>
      </c>
    </row>
    <row r="8" spans="1:13">
      <c r="A8" s="25" t="s">
        <v>19</v>
      </c>
      <c r="B8" s="9">
        <f>SUM(B2:B7)</f>
        <v>15387.586000000001</v>
      </c>
      <c r="C8" s="9">
        <f>SUM(C2:C7)</f>
        <v>15757.878999999999</v>
      </c>
      <c r="D8" s="9">
        <f>SUM(D2:D7)</f>
        <v>18251.892</v>
      </c>
      <c r="E8" s="9">
        <f>SUM(E2:E7)</f>
        <v>17478.385999999999</v>
      </c>
      <c r="F8" s="9">
        <f>SUM(F2:F7)</f>
        <v>15470.339</v>
      </c>
      <c r="G8" s="9">
        <f t="shared" ref="G8:M8" si="0">SUM(G2:G7)</f>
        <v>13887.852000000001</v>
      </c>
      <c r="H8" s="9">
        <f t="shared" si="0"/>
        <v>17027.323999999997</v>
      </c>
      <c r="I8" s="9">
        <f t="shared" si="0"/>
        <v>18533.863000000001</v>
      </c>
      <c r="J8" s="9">
        <f t="shared" si="0"/>
        <v>18235.846999999998</v>
      </c>
      <c r="K8" s="9">
        <f t="shared" si="0"/>
        <v>17917.197</v>
      </c>
      <c r="L8" s="9">
        <f t="shared" si="0"/>
        <v>16188.609</v>
      </c>
      <c r="M8" s="9">
        <f t="shared" si="0"/>
        <v>13944.108999999997</v>
      </c>
    </row>
    <row r="12" spans="1:13">
      <c r="A12" s="26"/>
    </row>
    <row r="13" spans="1:13" ht="70.5" customHeight="1">
      <c r="A13" s="8" t="s">
        <v>20</v>
      </c>
      <c r="B13" s="7" t="s">
        <v>21</v>
      </c>
      <c r="C13" s="7" t="s">
        <v>22</v>
      </c>
      <c r="K13" s="1"/>
    </row>
    <row r="14" spans="1:13">
      <c r="A14" s="25" t="s">
        <v>19</v>
      </c>
      <c r="B14" s="9">
        <f>SUM(B8:M8)/12</f>
        <v>16506.740249999999</v>
      </c>
      <c r="C14" s="10"/>
    </row>
    <row r="15" spans="1:13">
      <c r="A15" s="23" t="s">
        <v>13</v>
      </c>
      <c r="B15" s="11">
        <f t="shared" ref="B15:B20" si="1">AVERAGE(B2:M2)</f>
        <v>4748.5498333333335</v>
      </c>
      <c r="C15" s="12">
        <f>B15/$B$14</f>
        <v>0.28767338441236656</v>
      </c>
      <c r="D15" s="4"/>
      <c r="E15" s="18"/>
      <c r="F15" s="21"/>
      <c r="G15" s="17"/>
      <c r="I15" s="16"/>
      <c r="J15" s="18"/>
    </row>
    <row r="16" spans="1:13">
      <c r="A16" s="23" t="s">
        <v>14</v>
      </c>
      <c r="B16" s="13">
        <f t="shared" si="1"/>
        <v>7121.2547499999991</v>
      </c>
      <c r="C16" s="12">
        <f t="shared" ref="C16:C19" si="2">B16/$B$14</f>
        <v>0.43141496395692053</v>
      </c>
      <c r="D16" s="4"/>
      <c r="E16" s="18"/>
      <c r="F16" s="21"/>
      <c r="G16" s="17"/>
      <c r="I16" s="16"/>
      <c r="J16" s="18"/>
    </row>
    <row r="17" spans="1:10">
      <c r="A17" s="23" t="s">
        <v>15</v>
      </c>
      <c r="B17" s="13">
        <f t="shared" si="1"/>
        <v>2801.1196666666669</v>
      </c>
      <c r="C17" s="12">
        <f t="shared" si="2"/>
        <v>0.16969550766794594</v>
      </c>
      <c r="D17" s="4"/>
      <c r="E17" s="18"/>
      <c r="F17" s="21"/>
      <c r="G17" s="17"/>
      <c r="I17" s="16"/>
      <c r="J17" s="18"/>
    </row>
    <row r="18" spans="1:10">
      <c r="A18" s="23" t="s">
        <v>16</v>
      </c>
      <c r="B18" s="13">
        <f t="shared" si="1"/>
        <v>929.38049999999987</v>
      </c>
      <c r="C18" s="12">
        <f t="shared" si="2"/>
        <v>5.6303091096378037E-2</v>
      </c>
      <c r="D18" s="4"/>
      <c r="E18" s="18"/>
      <c r="F18" s="21"/>
      <c r="G18" s="17"/>
      <c r="I18" s="16"/>
      <c r="J18" s="18"/>
    </row>
    <row r="19" spans="1:10">
      <c r="A19" s="23" t="s">
        <v>17</v>
      </c>
      <c r="B19" s="13">
        <f t="shared" si="1"/>
        <v>606.3028333333333</v>
      </c>
      <c r="C19" s="12">
        <f t="shared" si="2"/>
        <v>3.6730621803619481E-2</v>
      </c>
      <c r="D19" s="4"/>
      <c r="E19" s="18"/>
      <c r="F19" s="21"/>
      <c r="G19" s="17"/>
      <c r="I19" s="16"/>
      <c r="J19" s="18"/>
    </row>
    <row r="20" spans="1:10">
      <c r="A20" s="24" t="s">
        <v>18</v>
      </c>
      <c r="B20" s="14">
        <f t="shared" si="1"/>
        <v>300.13266666666669</v>
      </c>
      <c r="C20" s="15">
        <f>B20/$B$14</f>
        <v>1.8182431062769448E-2</v>
      </c>
      <c r="D20" s="4"/>
      <c r="E20" s="18"/>
      <c r="F20" s="21"/>
      <c r="G20" s="17"/>
      <c r="I20" s="16"/>
      <c r="J20" s="18"/>
    </row>
    <row r="21" spans="1:10">
      <c r="A21" s="2" t="s">
        <v>23</v>
      </c>
      <c r="B21" s="5">
        <f>SUM(B15:B20)</f>
        <v>16506.740249999999</v>
      </c>
      <c r="C21" s="3">
        <f>SUM(C15:C20)</f>
        <v>1</v>
      </c>
      <c r="G21" s="17"/>
      <c r="I21" s="16"/>
      <c r="J21" s="18"/>
    </row>
    <row r="24" spans="1:10">
      <c r="A24" s="19" t="s">
        <v>24</v>
      </c>
      <c r="B24" s="19" t="s">
        <v>25</v>
      </c>
    </row>
    <row r="25" spans="1:10">
      <c r="B25" s="20"/>
    </row>
    <row r="27" spans="1:10">
      <c r="A27" s="19" t="s">
        <v>26</v>
      </c>
      <c r="B27" s="19" t="s">
        <v>27</v>
      </c>
    </row>
    <row r="28" spans="1:10">
      <c r="B28" s="20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YxMjQ5PC9Vc2VyTmFtZT48RGF0ZVRpbWU+MS81LzIwMjMgMTozMzo1OSBQTTwvRGF0ZVRpbWU+PExhYmVsU3RyaW5nPkFFUCBJbnRlcm5hbDwvTGFiZWxTdHJpbmc+PC9pdGVtPjwvbGFiZWxIaXN0b3J5Pg==</Value>
</WrappedLabelHistor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951D20A6-9EF5-4759-8DFF-1016F3E02F64}"/>
</file>

<file path=customXml/itemProps2.xml><?xml version="1.0" encoding="utf-8"?>
<ds:datastoreItem xmlns:ds="http://schemas.openxmlformats.org/officeDocument/2006/customXml" ds:itemID="{26C92A09-6CEC-4E51-B3FF-571F8B5A83C9}"/>
</file>

<file path=customXml/itemProps3.xml><?xml version="1.0" encoding="utf-8"?>
<ds:datastoreItem xmlns:ds="http://schemas.openxmlformats.org/officeDocument/2006/customXml" ds:itemID="{6F10A798-0095-49CB-B76F-FD48515F5C29}"/>
</file>

<file path=customXml/itemProps4.xml><?xml version="1.0" encoding="utf-8"?>
<ds:datastoreItem xmlns:ds="http://schemas.openxmlformats.org/officeDocument/2006/customXml" ds:itemID="{5C012EA1-82B8-4F60-992F-9C137CD4EAEF}"/>
</file>

<file path=customXml/itemProps5.xml><?xml version="1.0" encoding="utf-8"?>
<ds:datastoreItem xmlns:ds="http://schemas.openxmlformats.org/officeDocument/2006/customXml" ds:itemID="{E5125520-A103-4591-9742-643C4B623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AEP-SS-IT-DesktopServices-11-6-3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S195524</dc:creator>
  <cp:keywords/>
  <dc:description/>
  <cp:lastModifiedBy>Michelle Caldwell</cp:lastModifiedBy>
  <cp:revision/>
  <dcterms:created xsi:type="dcterms:W3CDTF">2012-02-24T23:47:20Z</dcterms:created>
  <dcterms:modified xsi:type="dcterms:W3CDTF">2026-05-06T19:51:41Z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7460fcd3-98d9-496d-b650-932afdc5916b</vt:lpwstr>
  </property>
  <property fmtid="{D5CDD505-2E9C-101B-9397-08002B2CF9AE}" pid="3" name="bjSaver">
    <vt:lpwstr>bHf609ZcihHV+5XYZToRLXAnASFmfbwr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{5C012EA1-82B8-4F60-992F-9C137CD4EAEF}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