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ricing\Rate Cases\KPCo\2025 Base Case - TME 5-31-25 TY\Discovery\PHDR\Walsh\"/>
    </mc:Choice>
  </mc:AlternateContent>
  <xr:revisionPtr revIDLastSave="0" documentId="13_ncr:1_{74330412-4FFA-49AD-9AD5-2A983648C2B0}" xr6:coauthVersionLast="47" xr6:coauthVersionMax="47" xr10:uidLastSave="{00000000-0000-0000-0000-000000000000}"/>
  <bookViews>
    <workbookView xWindow="28680" yWindow="960" windowWidth="29040" windowHeight="15720" xr2:uid="{A9D3D13A-9A66-422D-A713-D5A69F384A2A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2" i="1"/>
  <c r="D28" i="1"/>
  <c r="E14" i="1" s="1"/>
  <c r="F6" i="1"/>
  <c r="F7" i="1" s="1"/>
  <c r="E7" i="1"/>
  <c r="F14" i="1" l="1"/>
  <c r="F16" i="1"/>
  <c r="F17" i="1"/>
  <c r="F20" i="1"/>
  <c r="F22" i="1"/>
  <c r="F24" i="1"/>
  <c r="E12" i="1"/>
  <c r="F26" i="1"/>
  <c r="E26" i="1"/>
  <c r="E16" i="1"/>
  <c r="E17" i="1"/>
  <c r="E20" i="1"/>
  <c r="E22" i="1"/>
  <c r="E24" i="1"/>
  <c r="F28" i="1" l="1"/>
  <c r="E18" i="1"/>
  <c r="E28" i="1" s="1"/>
</calcChain>
</file>

<file path=xl/sharedStrings.xml><?xml version="1.0" encoding="utf-8"?>
<sst xmlns="http://schemas.openxmlformats.org/spreadsheetml/2006/main" count="27" uniqueCount="19">
  <si>
    <t>Year 1</t>
  </si>
  <si>
    <t>Year 2</t>
  </si>
  <si>
    <t>Amont applied to all classes:</t>
  </si>
  <si>
    <t>Amont applied to RS</t>
  </si>
  <si>
    <t>Test Year Revenue</t>
  </si>
  <si>
    <t>Overall Reduction</t>
  </si>
  <si>
    <t/>
  </si>
  <si>
    <t>Allocation of Credits per Settlement</t>
  </si>
  <si>
    <t>RS</t>
  </si>
  <si>
    <t xml:space="preserve"> </t>
  </si>
  <si>
    <t>GS</t>
  </si>
  <si>
    <t>PS</t>
  </si>
  <si>
    <t>LGS</t>
  </si>
  <si>
    <t>IGS</t>
  </si>
  <si>
    <t>MW</t>
  </si>
  <si>
    <t>OL</t>
  </si>
  <si>
    <t>SL</t>
  </si>
  <si>
    <t>Total</t>
  </si>
  <si>
    <t>Allocation of DTL Rider Year 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</si>
</sst>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4" applyFont="1"/>
    <xf numFmtId="0" fontId="2" fillId="0" borderId="0" xfId="4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3" fillId="0" borderId="0" xfId="4" applyFont="1"/>
    <xf numFmtId="165" fontId="3" fillId="0" borderId="0" xfId="2" applyNumberFormat="1" applyFont="1"/>
    <xf numFmtId="10" fontId="3" fillId="0" borderId="0" xfId="3" applyNumberFormat="1" applyFont="1"/>
    <xf numFmtId="0" fontId="3" fillId="0" borderId="0" xfId="4" quotePrefix="1" applyFont="1"/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164" fontId="3" fillId="0" borderId="0" xfId="4" applyNumberFormat="1" applyFont="1"/>
    <xf numFmtId="164" fontId="3" fillId="0" borderId="1" xfId="4" applyNumberFormat="1" applyFont="1" applyBorder="1"/>
    <xf numFmtId="0" fontId="3" fillId="0" borderId="0" xfId="0" applyFont="1"/>
    <xf numFmtId="0" fontId="3" fillId="0" borderId="1" xfId="0" applyFont="1" applyBorder="1"/>
    <xf numFmtId="0" fontId="2" fillId="0" borderId="1" xfId="4" applyFont="1" applyBorder="1" applyAlignment="1">
      <alignment horizontal="center" wrapText="1"/>
    </xf>
  </cellXfs>
  <cellStyles count="6">
    <cellStyle name="Comma" xfId="1" builtinId="3"/>
    <cellStyle name="Comma 46" xfId="5" xr:uid="{BD15E427-DADC-4154-B03C-CDAF6CF94691}"/>
    <cellStyle name="Currency" xfId="2" builtinId="4"/>
    <cellStyle name="Normal" xfId="0" builtinId="0"/>
    <cellStyle name="Normal 24" xfId="4" xr:uid="{BD3152CB-ECAF-4F31-9441-8DC5031E7AF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8E78-01DA-4E22-85FF-DB4EC64E5BF3}">
  <dimension ref="B1:F28"/>
  <sheetViews>
    <sheetView tabSelected="1" workbookViewId="0">
      <selection activeCell="N9" sqref="N9"/>
    </sheetView>
  </sheetViews>
  <sheetFormatPr defaultRowHeight="15.5" x14ac:dyDescent="0.35"/>
  <cols>
    <col min="1" max="3" width="8.7265625" style="13"/>
    <col min="4" max="4" width="24.1796875" style="13" customWidth="1"/>
    <col min="5" max="6" width="14.453125" style="13" bestFit="1" customWidth="1"/>
    <col min="7" max="16384" width="8.7265625" style="13"/>
  </cols>
  <sheetData>
    <row r="1" spans="2:6" x14ac:dyDescent="0.35">
      <c r="B1" s="1"/>
      <c r="C1" s="1"/>
      <c r="D1" s="1"/>
      <c r="E1" s="15" t="s">
        <v>18</v>
      </c>
      <c r="F1" s="15"/>
    </row>
    <row r="2" spans="2:6" x14ac:dyDescent="0.35">
      <c r="B2" s="1"/>
      <c r="C2" s="1"/>
      <c r="D2" s="1"/>
      <c r="E2" s="2" t="s">
        <v>0</v>
      </c>
      <c r="F2" s="2" t="s">
        <v>1</v>
      </c>
    </row>
    <row r="3" spans="2:6" x14ac:dyDescent="0.35">
      <c r="B3" s="1"/>
      <c r="C3" s="1"/>
      <c r="D3" s="1"/>
      <c r="E3" s="1"/>
      <c r="F3" s="1"/>
    </row>
    <row r="4" spans="2:6" x14ac:dyDescent="0.35">
      <c r="B4" s="1"/>
      <c r="C4" s="1"/>
      <c r="D4" s="1" t="s">
        <v>2</v>
      </c>
      <c r="E4" s="3">
        <v>-20000000</v>
      </c>
      <c r="F4" s="3">
        <v>-12500000</v>
      </c>
    </row>
    <row r="5" spans="2:6" x14ac:dyDescent="0.35">
      <c r="B5" s="5"/>
      <c r="C5" s="5"/>
      <c r="D5" s="1" t="s">
        <v>3</v>
      </c>
      <c r="E5" s="4">
        <v>-5000000</v>
      </c>
      <c r="F5" s="4">
        <v>-2500000</v>
      </c>
    </row>
    <row r="6" spans="2:6" x14ac:dyDescent="0.35">
      <c r="B6" s="5"/>
      <c r="C6" s="5"/>
      <c r="D6" s="5" t="s">
        <v>4</v>
      </c>
      <c r="E6" s="6">
        <v>653634930</v>
      </c>
      <c r="F6" s="6">
        <f>E6</f>
        <v>653634930</v>
      </c>
    </row>
    <row r="7" spans="2:6" x14ac:dyDescent="0.35">
      <c r="B7" s="5"/>
      <c r="C7" s="5"/>
      <c r="D7" s="5" t="s">
        <v>5</v>
      </c>
      <c r="E7" s="7">
        <f>E4/E6</f>
        <v>-3.059811996277494E-2</v>
      </c>
      <c r="F7" s="7">
        <f>F4/F6</f>
        <v>-1.9123824976734337E-2</v>
      </c>
    </row>
    <row r="8" spans="2:6" x14ac:dyDescent="0.35">
      <c r="B8" s="5"/>
      <c r="C8" s="5"/>
      <c r="D8" s="8" t="s">
        <v>6</v>
      </c>
      <c r="E8" s="5"/>
      <c r="F8" s="5"/>
    </row>
    <row r="9" spans="2:6" ht="46.5" x14ac:dyDescent="0.35">
      <c r="B9" s="5"/>
      <c r="C9" s="5"/>
      <c r="D9" s="9" t="s">
        <v>4</v>
      </c>
      <c r="E9" s="10" t="s">
        <v>7</v>
      </c>
      <c r="F9" s="10" t="s">
        <v>7</v>
      </c>
    </row>
    <row r="10" spans="2:6" x14ac:dyDescent="0.35">
      <c r="B10" s="5"/>
      <c r="C10" s="5"/>
      <c r="D10" s="5"/>
      <c r="E10" s="5"/>
      <c r="F10" s="5"/>
    </row>
    <row r="11" spans="2:6" x14ac:dyDescent="0.35">
      <c r="B11" s="5"/>
      <c r="C11" s="5"/>
      <c r="D11" s="5"/>
      <c r="E11" s="5"/>
      <c r="F11" s="5"/>
    </row>
    <row r="12" spans="2:6" x14ac:dyDescent="0.35">
      <c r="B12" s="13" t="s">
        <v>8</v>
      </c>
      <c r="D12" s="11">
        <v>286735722</v>
      </c>
      <c r="E12" s="11">
        <f>D12/$D$28*$E$4</f>
        <v>-8773574.0193688851</v>
      </c>
      <c r="F12" s="11">
        <f>D12/$D$28*$F$4</f>
        <v>-5483483.7621055534</v>
      </c>
    </row>
    <row r="13" spans="2:6" x14ac:dyDescent="0.35">
      <c r="B13" s="13" t="s">
        <v>9</v>
      </c>
      <c r="D13" s="11"/>
      <c r="E13" s="11"/>
      <c r="F13" s="11"/>
    </row>
    <row r="14" spans="2:6" x14ac:dyDescent="0.35">
      <c r="B14" s="13" t="s">
        <v>10</v>
      </c>
      <c r="D14" s="11">
        <v>105637778</v>
      </c>
      <c r="E14" s="11">
        <f>D14/$D$28*$E$4</f>
        <v>-3232317.4038449875</v>
      </c>
      <c r="F14" s="11">
        <f>D14/$D$28*$F$4</f>
        <v>-2020198.3774031173</v>
      </c>
    </row>
    <row r="15" spans="2:6" x14ac:dyDescent="0.35">
      <c r="D15" s="11"/>
      <c r="E15" s="11"/>
      <c r="F15" s="11"/>
    </row>
    <row r="16" spans="2:6" hidden="1" x14ac:dyDescent="0.35">
      <c r="B16" s="13" t="s">
        <v>11</v>
      </c>
      <c r="D16" s="11">
        <v>12905695</v>
      </c>
      <c r="E16" s="11">
        <f>D16/$D$28*$E$4</f>
        <v>-394890.00381298474</v>
      </c>
      <c r="F16" s="11">
        <f>D16/$D$28*$F$4</f>
        <v>-246806.25238311547</v>
      </c>
    </row>
    <row r="17" spans="2:6" hidden="1" x14ac:dyDescent="0.35">
      <c r="B17" s="13" t="s">
        <v>12</v>
      </c>
      <c r="D17" s="11">
        <v>54851157</v>
      </c>
      <c r="E17" s="11">
        <f>D17/$D$28*$E$4</f>
        <v>-1678342.2819830023</v>
      </c>
      <c r="F17" s="11">
        <f>D17/$D$28*$F$4</f>
        <v>-1048963.9262393764</v>
      </c>
    </row>
    <row r="18" spans="2:6" x14ac:dyDescent="0.35">
      <c r="B18" s="13" t="s">
        <v>12</v>
      </c>
      <c r="D18" s="11">
        <v>67756852</v>
      </c>
      <c r="E18" s="11">
        <f>SUM(E16:E17)</f>
        <v>-2073232.2857959871</v>
      </c>
      <c r="F18" s="11">
        <f>SUM(F16:F17)</f>
        <v>-1295770.1786224919</v>
      </c>
    </row>
    <row r="19" spans="2:6" x14ac:dyDescent="0.35">
      <c r="B19" s="13" t="s">
        <v>9</v>
      </c>
      <c r="D19" s="11"/>
      <c r="E19" s="11"/>
      <c r="F19" s="11"/>
    </row>
    <row r="20" spans="2:6" x14ac:dyDescent="0.35">
      <c r="B20" s="13" t="s">
        <v>13</v>
      </c>
      <c r="D20" s="11">
        <v>182038170</v>
      </c>
      <c r="E20" s="11">
        <f>D20/$D$28*$E$4</f>
        <v>-5570025.7634640178</v>
      </c>
      <c r="F20" s="11">
        <f>D20/$D$28*$F$4</f>
        <v>-3481266.1021650112</v>
      </c>
    </row>
    <row r="21" spans="2:6" x14ac:dyDescent="0.35">
      <c r="B21" s="13" t="s">
        <v>9</v>
      </c>
      <c r="D21" s="11"/>
      <c r="E21" s="11"/>
      <c r="F21" s="11"/>
    </row>
    <row r="22" spans="2:6" x14ac:dyDescent="0.35">
      <c r="B22" s="13" t="s">
        <v>14</v>
      </c>
      <c r="D22" s="11">
        <v>242812</v>
      </c>
      <c r="E22" s="11">
        <f>D22/$D$28*$E$4</f>
        <v>-7429.5907044013093</v>
      </c>
      <c r="F22" s="11">
        <f>D22/$D$28*$F$4</f>
        <v>-4643.4941902508181</v>
      </c>
    </row>
    <row r="23" spans="2:6" x14ac:dyDescent="0.35">
      <c r="B23" s="13" t="s">
        <v>9</v>
      </c>
      <c r="D23" s="11"/>
      <c r="E23" s="11"/>
      <c r="F23" s="11"/>
    </row>
    <row r="24" spans="2:6" x14ac:dyDescent="0.35">
      <c r="B24" s="13" t="s">
        <v>15</v>
      </c>
      <c r="D24" s="11">
        <v>9318114</v>
      </c>
      <c r="E24" s="11">
        <f>D24/$D$28*$E$4</f>
        <v>-285116.76999881264</v>
      </c>
      <c r="F24" s="11">
        <f>D24/$D$28*$F$4</f>
        <v>-178197.98124925789</v>
      </c>
    </row>
    <row r="25" spans="2:6" x14ac:dyDescent="0.35">
      <c r="B25" s="13" t="s">
        <v>9</v>
      </c>
      <c r="D25" s="11"/>
      <c r="E25" s="11"/>
      <c r="F25" s="11"/>
    </row>
    <row r="26" spans="2:6" x14ac:dyDescent="0.35">
      <c r="B26" s="14" t="s">
        <v>16</v>
      </c>
      <c r="C26" s="14"/>
      <c r="D26" s="12">
        <v>1905482</v>
      </c>
      <c r="E26" s="12">
        <f>D26/$D$28*$E$4</f>
        <v>-58304.166822908323</v>
      </c>
      <c r="F26" s="12">
        <f>D26/$D$28*$F$4</f>
        <v>-36440.104264317699</v>
      </c>
    </row>
    <row r="27" spans="2:6" x14ac:dyDescent="0.35">
      <c r="B27" s="13" t="s">
        <v>9</v>
      </c>
      <c r="D27" s="11"/>
      <c r="E27" s="11"/>
      <c r="F27" s="11"/>
    </row>
    <row r="28" spans="2:6" x14ac:dyDescent="0.35">
      <c r="B28" s="13" t="s">
        <v>17</v>
      </c>
      <c r="D28" s="11">
        <f>SUM(D12:D14,D18,D20:D26)</f>
        <v>653634930</v>
      </c>
      <c r="E28" s="11">
        <f>SUM(E12:E14,E18,E20:E26)</f>
        <v>-19999999.999999996</v>
      </c>
      <c r="F28" s="11">
        <f>SUM(F12:F14,F18,F20:F26)</f>
        <v>-12500000</v>
      </c>
    </row>
  </sheetData>
  <mergeCells count="1"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EDC41C11-B8A2-472A-976B-0D6FB4EFFD5A}"/>
</file>

<file path=customXml/itemProps2.xml><?xml version="1.0" encoding="utf-8"?>
<ds:datastoreItem xmlns:ds="http://schemas.openxmlformats.org/officeDocument/2006/customXml" ds:itemID="{7B8ABAA5-876A-4618-8D2B-46B4B4C5231B}"/>
</file>

<file path=customXml/itemProps3.xml><?xml version="1.0" encoding="utf-8"?>
<ds:datastoreItem xmlns:ds="http://schemas.openxmlformats.org/officeDocument/2006/customXml" ds:itemID="{3F31B4AA-6402-41DF-95AF-A91556A55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Katharine I Walsh</dc:creator>
  <cp:lastModifiedBy>Katharine I Walsh</cp:lastModifiedBy>
  <dcterms:created xsi:type="dcterms:W3CDTF">2026-01-22T16:31:35Z</dcterms:created>
  <dcterms:modified xsi:type="dcterms:W3CDTF">2026-01-22T16:43:53Z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</Properties>
</file>