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POST HEARING DATA REQUESTS/STAFF/Attachments/"/>
    </mc:Choice>
  </mc:AlternateContent>
  <xr:revisionPtr revIDLastSave="1" documentId="8_{31431166-07DC-41E9-BEFE-0C80F5138AC2}" xr6:coauthVersionLast="47" xr6:coauthVersionMax="47" xr10:uidLastSave="{0FB0002F-64CA-40A7-8DC7-D124D9CC739F}"/>
  <bookViews>
    <workbookView xWindow="-120" yWindow="-120" windowWidth="29040" windowHeight="15720" xr2:uid="{7874EBB4-5BD6-4754-A67D-50B27157FEA7}"/>
  </bookViews>
  <sheets>
    <sheet name="Sheet1" sheetId="3" r:id="rId1"/>
    <sheet name="Query" sheetId="2" r:id="rId2"/>
  </sheets>
  <definedNames>
    <definedName name="_xlnm._FilterDatabase" localSheetId="1" hidden="1">Query!$A$1:$F$83</definedName>
  </definedNames>
  <calcPr calcId="191029" iterate="1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C12" i="3"/>
  <c r="C15" i="3" s="1"/>
  <c r="D12" i="3" l="1"/>
  <c r="D15" i="3" s="1"/>
  <c r="E12" i="3" l="1"/>
  <c r="E15" i="3" l="1"/>
  <c r="F12" i="3"/>
  <c r="G12" i="3" l="1"/>
  <c r="F15" i="3"/>
  <c r="G15" i="3" l="1"/>
  <c r="H12" i="3"/>
  <c r="H15" i="3" l="1"/>
  <c r="I12" i="3"/>
  <c r="J12" i="3" l="1"/>
  <c r="I15" i="3"/>
  <c r="K12" i="3" l="1"/>
  <c r="J15" i="3"/>
  <c r="L12" i="3" l="1"/>
  <c r="K15" i="3"/>
  <c r="M12" i="3" l="1"/>
  <c r="L15" i="3"/>
  <c r="N12" i="3" l="1"/>
  <c r="N15" i="3" s="1"/>
  <c r="M15" i="3"/>
  <c r="O15" i="3" l="1"/>
</calcChain>
</file>

<file path=xl/sharedStrings.xml><?xml version="1.0" encoding="utf-8"?>
<sst xmlns="http://schemas.openxmlformats.org/spreadsheetml/2006/main" count="361" uniqueCount="36">
  <si>
    <t>Company</t>
  </si>
  <si>
    <t>Account</t>
  </si>
  <si>
    <t>Work Order</t>
  </si>
  <si>
    <t>Month Number</t>
  </si>
  <si>
    <t>Activity Cost</t>
  </si>
  <si>
    <t>Program</t>
  </si>
  <si>
    <t>Kentucky Power - Distr</t>
  </si>
  <si>
    <t>36400 - Poles, Towers and Fixtures</t>
  </si>
  <si>
    <t>W0037374</t>
  </si>
  <si>
    <t>TOR</t>
  </si>
  <si>
    <t>W0036569</t>
  </si>
  <si>
    <t>W0035082</t>
  </si>
  <si>
    <t>W0033036</t>
  </si>
  <si>
    <t>W0034024</t>
  </si>
  <si>
    <t>36500 - Overhead Conductors, Device</t>
  </si>
  <si>
    <t>W0031664</t>
  </si>
  <si>
    <t>W0030487</t>
  </si>
  <si>
    <t>Row Labels</t>
  </si>
  <si>
    <t>Grand Total</t>
  </si>
  <si>
    <t>Sum of Activity Cost</t>
  </si>
  <si>
    <t>Column Labels</t>
  </si>
  <si>
    <t>Depreciation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</si>
  <si>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</si>
  <si>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</si>
  <si>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</si>
  <si>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</si>
  <si>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</si>
  <si>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</si>
  <si>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</si>
  <si>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</si>
  <si>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</si>
  <si>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</si>
  <si>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</si>
  <si>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</si>
  <si>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</si>
  <si>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FERC 364 - Poles, Towers and Fixtures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</si>
</sst>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left" indent="1"/>
    </xf>
    <xf numFmtId="0" fontId="0" fillId="0" borderId="4" xfId="0" applyBorder="1"/>
    <xf numFmtId="0" fontId="0" fillId="0" borderId="5" xfId="0" applyBorder="1" applyAlignment="1">
      <alignment horizontal="left" indent="1"/>
    </xf>
    <xf numFmtId="0" fontId="0" fillId="0" borderId="0" xfId="0" applyBorder="1"/>
    <xf numFmtId="0" fontId="0" fillId="0" borderId="6" xfId="0" applyBorder="1"/>
    <xf numFmtId="10" fontId="0" fillId="0" borderId="7" xfId="0" applyNumberFormat="1" applyBorder="1" applyAlignment="1">
      <alignment horizontal="right"/>
    </xf>
    <xf numFmtId="44" fontId="0" fillId="0" borderId="1" xfId="0" applyNumberFormat="1" applyBorder="1"/>
    <xf numFmtId="44" fontId="1" fillId="0" borderId="8" xfId="0" applyNumberFormat="1" applyFont="1" applyBorder="1"/>
    <xf numFmtId="0" fontId="0" fillId="0" borderId="3" xfId="0" applyBorder="1"/>
  </cellXfs>
  <cellStyles count="1">
    <cellStyle name="Normal" xfId="0" builtinId="0"/>
  </cellStyles>
  <dxfs count="28">
    <dxf>
      <alignment horizontal="center"/>
    </dxf>
    <dxf>
      <alignment horizontal="right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82992" refreshedDate="46044.408196180557" createdVersion="8" refreshedVersion="8" minRefreshableVersion="3" recordCount="148" xr:uid="{A901EFDB-FE54-4F7B-9BEC-D0F96D1C3BFE}">
  <cacheSource type="worksheet">
    <worksheetSource ref="A1:F1048576" sheet="Query"/>
  </cacheSource>
  <cacheFields count="6">
    <cacheField name="Company" numFmtId="49">
      <sharedItems containsBlank="1" count="2">
        <s v="Kentucky Power - Distr"/>
        <m/>
      </sharedItems>
    </cacheField>
    <cacheField name="Account" numFmtId="49">
      <sharedItems containsBlank="1" count="3">
        <s v="36400 - Poles, Towers and Fixtures"/>
        <s v="36500 - Overhead Conductors, Device"/>
        <m/>
      </sharedItems>
    </cacheField>
    <cacheField name="Work Order" numFmtId="49">
      <sharedItems containsBlank="1" count="8">
        <s v="W0037374"/>
        <s v="W0036569"/>
        <s v="W0035082"/>
        <s v="W0033036"/>
        <s v="W0034024"/>
        <s v="W0031664"/>
        <s v="W0030487"/>
        <m/>
      </sharedItems>
    </cacheField>
    <cacheField name="Month Number" numFmtId="0">
      <sharedItems containsString="0" containsBlank="1" containsNumber="1" containsInteger="1" minValue="201908" maxValue="202505" count="57">
        <n v="202501"/>
        <n v="202402"/>
        <n v="202404"/>
        <n v="202403"/>
        <n v="202312"/>
        <n v="202105"/>
        <n v="202102"/>
        <n v="202203"/>
        <n v="202204"/>
        <n v="202503"/>
        <n v="202411"/>
        <n v="202401"/>
        <n v="202310"/>
        <n v="202104"/>
        <n v="202209"/>
        <n v="202412"/>
        <n v="202504"/>
        <n v="202410"/>
        <n v="202304"/>
        <n v="202306"/>
        <n v="202206"/>
        <n v="202004"/>
        <n v="202002"/>
        <n v="201908"/>
        <n v="202408"/>
        <n v="202302"/>
        <n v="202305"/>
        <n v="202407"/>
        <n v="202103"/>
        <n v="202106"/>
        <n v="202202"/>
        <n v="202006"/>
        <n v="202303"/>
        <n v="202309"/>
        <n v="202008"/>
        <n v="202005"/>
        <n v="202505"/>
        <n v="202409"/>
        <n v="202405"/>
        <n v="202406"/>
        <n v="202307"/>
        <n v="202211"/>
        <n v="202301"/>
        <n v="202208"/>
        <n v="202210"/>
        <n v="202212"/>
        <n v="202207"/>
        <n v="202010"/>
        <n v="202003"/>
        <n v="202502"/>
        <n v="202311"/>
        <n v="202308"/>
        <n v="202205"/>
        <n v="202201"/>
        <n v="202009"/>
        <n v="202007"/>
        <m/>
      </sharedItems>
    </cacheField>
    <cacheField name="Activity Cost" numFmtId="0">
      <sharedItems containsString="0" containsBlank="1" containsNumber="1" minValue="-717332.47999999998" maxValue="12113028.140000001"/>
    </cacheField>
    <cacheField name="Program" numFmtId="0">
      <sharedItems containsBlank="1" count="2">
        <s v="T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x v="0"/>
    <x v="0"/>
    <x v="0"/>
    <x v="0"/>
    <n v="142135.57"/>
    <x v="0"/>
  </r>
  <r>
    <x v="0"/>
    <x v="0"/>
    <x v="0"/>
    <x v="1"/>
    <n v="755709.8"/>
    <x v="0"/>
  </r>
  <r>
    <x v="0"/>
    <x v="0"/>
    <x v="1"/>
    <x v="2"/>
    <n v="-32552.23"/>
    <x v="0"/>
  </r>
  <r>
    <x v="0"/>
    <x v="0"/>
    <x v="2"/>
    <x v="3"/>
    <n v="621.13"/>
    <x v="0"/>
  </r>
  <r>
    <x v="0"/>
    <x v="0"/>
    <x v="2"/>
    <x v="4"/>
    <n v="914.52"/>
    <x v="0"/>
  </r>
  <r>
    <x v="0"/>
    <x v="0"/>
    <x v="3"/>
    <x v="5"/>
    <n v="-4042.42"/>
    <x v="0"/>
  </r>
  <r>
    <x v="0"/>
    <x v="0"/>
    <x v="3"/>
    <x v="6"/>
    <n v="7554373.8700000001"/>
    <x v="0"/>
  </r>
  <r>
    <x v="0"/>
    <x v="0"/>
    <x v="4"/>
    <x v="7"/>
    <n v="5164.07"/>
    <x v="0"/>
  </r>
  <r>
    <x v="0"/>
    <x v="0"/>
    <x v="4"/>
    <x v="8"/>
    <n v="4112.7"/>
    <x v="0"/>
  </r>
  <r>
    <x v="0"/>
    <x v="0"/>
    <x v="0"/>
    <x v="9"/>
    <n v="67685.37"/>
    <x v="0"/>
  </r>
  <r>
    <x v="0"/>
    <x v="0"/>
    <x v="0"/>
    <x v="3"/>
    <n v="145626.01999999999"/>
    <x v="0"/>
  </r>
  <r>
    <x v="0"/>
    <x v="0"/>
    <x v="0"/>
    <x v="10"/>
    <n v="798132"/>
    <x v="0"/>
  </r>
  <r>
    <x v="0"/>
    <x v="0"/>
    <x v="2"/>
    <x v="11"/>
    <n v="410.96"/>
    <x v="0"/>
  </r>
  <r>
    <x v="0"/>
    <x v="0"/>
    <x v="2"/>
    <x v="12"/>
    <n v="403.3"/>
    <x v="0"/>
  </r>
  <r>
    <x v="0"/>
    <x v="0"/>
    <x v="2"/>
    <x v="2"/>
    <n v="570.4"/>
    <x v="0"/>
  </r>
  <r>
    <x v="0"/>
    <x v="0"/>
    <x v="3"/>
    <x v="13"/>
    <n v="18919.54"/>
    <x v="0"/>
  </r>
  <r>
    <x v="0"/>
    <x v="0"/>
    <x v="4"/>
    <x v="14"/>
    <n v="3672.33"/>
    <x v="0"/>
  </r>
  <r>
    <x v="0"/>
    <x v="0"/>
    <x v="1"/>
    <x v="15"/>
    <n v="20737.14"/>
    <x v="0"/>
  </r>
  <r>
    <x v="0"/>
    <x v="0"/>
    <x v="0"/>
    <x v="16"/>
    <n v="-45108.01"/>
    <x v="0"/>
  </r>
  <r>
    <x v="0"/>
    <x v="0"/>
    <x v="0"/>
    <x v="17"/>
    <n v="676259.48"/>
    <x v="0"/>
  </r>
  <r>
    <x v="0"/>
    <x v="0"/>
    <x v="2"/>
    <x v="18"/>
    <n v="95752.18"/>
    <x v="0"/>
  </r>
  <r>
    <x v="0"/>
    <x v="0"/>
    <x v="4"/>
    <x v="19"/>
    <n v="0"/>
    <x v="0"/>
  </r>
  <r>
    <x v="0"/>
    <x v="0"/>
    <x v="4"/>
    <x v="20"/>
    <n v="5048.6400000000003"/>
    <x v="0"/>
  </r>
  <r>
    <x v="0"/>
    <x v="0"/>
    <x v="5"/>
    <x v="21"/>
    <n v="-33688.76"/>
    <x v="0"/>
  </r>
  <r>
    <x v="0"/>
    <x v="0"/>
    <x v="5"/>
    <x v="22"/>
    <n v="12113028.140000001"/>
    <x v="0"/>
  </r>
  <r>
    <x v="0"/>
    <x v="1"/>
    <x v="6"/>
    <x v="23"/>
    <n v="5995105.7300000004"/>
    <x v="0"/>
  </r>
  <r>
    <x v="0"/>
    <x v="0"/>
    <x v="1"/>
    <x v="9"/>
    <n v="5899.17"/>
    <x v="0"/>
  </r>
  <r>
    <x v="0"/>
    <x v="0"/>
    <x v="0"/>
    <x v="15"/>
    <n v="454041.07"/>
    <x v="0"/>
  </r>
  <r>
    <x v="0"/>
    <x v="0"/>
    <x v="1"/>
    <x v="24"/>
    <n v="18344.349999999999"/>
    <x v="0"/>
  </r>
  <r>
    <x v="0"/>
    <x v="0"/>
    <x v="2"/>
    <x v="25"/>
    <n v="693158.68"/>
    <x v="0"/>
  </r>
  <r>
    <x v="0"/>
    <x v="0"/>
    <x v="2"/>
    <x v="26"/>
    <n v="-647954.71"/>
    <x v="0"/>
  </r>
  <r>
    <x v="0"/>
    <x v="0"/>
    <x v="2"/>
    <x v="27"/>
    <n v="0"/>
    <x v="0"/>
  </r>
  <r>
    <x v="0"/>
    <x v="0"/>
    <x v="3"/>
    <x v="28"/>
    <n v="72668.34"/>
    <x v="0"/>
  </r>
  <r>
    <x v="0"/>
    <x v="0"/>
    <x v="3"/>
    <x v="29"/>
    <n v="-88066.2"/>
    <x v="0"/>
  </r>
  <r>
    <x v="0"/>
    <x v="0"/>
    <x v="4"/>
    <x v="30"/>
    <n v="6836837.1900000004"/>
    <x v="0"/>
  </r>
  <r>
    <x v="0"/>
    <x v="0"/>
    <x v="5"/>
    <x v="31"/>
    <n v="15542.7"/>
    <x v="0"/>
  </r>
  <r>
    <x v="0"/>
    <x v="0"/>
    <x v="1"/>
    <x v="0"/>
    <n v="-17587.72"/>
    <x v="0"/>
  </r>
  <r>
    <x v="0"/>
    <x v="0"/>
    <x v="1"/>
    <x v="16"/>
    <n v="-5899.17"/>
    <x v="0"/>
  </r>
  <r>
    <x v="0"/>
    <x v="0"/>
    <x v="0"/>
    <x v="24"/>
    <n v="474290.94"/>
    <x v="0"/>
  </r>
  <r>
    <x v="0"/>
    <x v="0"/>
    <x v="2"/>
    <x v="1"/>
    <n v="606.16999999999996"/>
    <x v="0"/>
  </r>
  <r>
    <x v="0"/>
    <x v="0"/>
    <x v="2"/>
    <x v="32"/>
    <n v="-717332.47999999998"/>
    <x v="0"/>
  </r>
  <r>
    <x v="0"/>
    <x v="0"/>
    <x v="2"/>
    <x v="33"/>
    <n v="-31608.48"/>
    <x v="0"/>
  </r>
  <r>
    <x v="0"/>
    <x v="0"/>
    <x v="4"/>
    <x v="32"/>
    <n v="3042.37"/>
    <x v="0"/>
  </r>
  <r>
    <x v="0"/>
    <x v="0"/>
    <x v="5"/>
    <x v="34"/>
    <n v="11791.51"/>
    <x v="0"/>
  </r>
  <r>
    <x v="0"/>
    <x v="0"/>
    <x v="5"/>
    <x v="35"/>
    <n v="10461.24"/>
    <x v="0"/>
  </r>
  <r>
    <x v="0"/>
    <x v="0"/>
    <x v="0"/>
    <x v="36"/>
    <n v="3840"/>
    <x v="0"/>
  </r>
  <r>
    <x v="0"/>
    <x v="0"/>
    <x v="1"/>
    <x v="37"/>
    <n v="-17491.009999999998"/>
    <x v="0"/>
  </r>
  <r>
    <x v="0"/>
    <x v="0"/>
    <x v="1"/>
    <x v="1"/>
    <n v="47404.82"/>
    <x v="0"/>
  </r>
  <r>
    <x v="0"/>
    <x v="0"/>
    <x v="0"/>
    <x v="27"/>
    <n v="260421.33"/>
    <x v="0"/>
  </r>
  <r>
    <x v="0"/>
    <x v="0"/>
    <x v="0"/>
    <x v="38"/>
    <n v="226015.99"/>
    <x v="0"/>
  </r>
  <r>
    <x v="0"/>
    <x v="0"/>
    <x v="1"/>
    <x v="39"/>
    <n v="-50998.45"/>
    <x v="0"/>
  </r>
  <r>
    <x v="0"/>
    <x v="0"/>
    <x v="2"/>
    <x v="40"/>
    <n v="531.39"/>
    <x v="0"/>
  </r>
  <r>
    <x v="0"/>
    <x v="0"/>
    <x v="4"/>
    <x v="41"/>
    <n v="3773.09"/>
    <x v="0"/>
  </r>
  <r>
    <x v="0"/>
    <x v="0"/>
    <x v="4"/>
    <x v="25"/>
    <n v="3273.54"/>
    <x v="0"/>
  </r>
  <r>
    <x v="0"/>
    <x v="0"/>
    <x v="4"/>
    <x v="42"/>
    <n v="3647.44"/>
    <x v="0"/>
  </r>
  <r>
    <x v="0"/>
    <x v="0"/>
    <x v="4"/>
    <x v="43"/>
    <n v="2941.37"/>
    <x v="0"/>
  </r>
  <r>
    <x v="0"/>
    <x v="0"/>
    <x v="1"/>
    <x v="10"/>
    <n v="1524.28"/>
    <x v="0"/>
  </r>
  <r>
    <x v="0"/>
    <x v="0"/>
    <x v="1"/>
    <x v="36"/>
    <n v="10654.4"/>
    <x v="0"/>
  </r>
  <r>
    <x v="0"/>
    <x v="0"/>
    <x v="0"/>
    <x v="39"/>
    <n v="353400.36"/>
    <x v="0"/>
  </r>
  <r>
    <x v="0"/>
    <x v="0"/>
    <x v="0"/>
    <x v="2"/>
    <n v="-13302.83"/>
    <x v="0"/>
  </r>
  <r>
    <x v="0"/>
    <x v="0"/>
    <x v="0"/>
    <x v="37"/>
    <n v="458345.43"/>
    <x v="0"/>
  </r>
  <r>
    <x v="0"/>
    <x v="0"/>
    <x v="2"/>
    <x v="19"/>
    <n v="978.53"/>
    <x v="0"/>
  </r>
  <r>
    <x v="0"/>
    <x v="0"/>
    <x v="4"/>
    <x v="26"/>
    <n v="1700.49"/>
    <x v="0"/>
  </r>
  <r>
    <x v="0"/>
    <x v="0"/>
    <x v="4"/>
    <x v="44"/>
    <n v="4748.74"/>
    <x v="0"/>
  </r>
  <r>
    <x v="0"/>
    <x v="0"/>
    <x v="4"/>
    <x v="45"/>
    <n v="5462.88"/>
    <x v="0"/>
  </r>
  <r>
    <x v="0"/>
    <x v="0"/>
    <x v="4"/>
    <x v="46"/>
    <n v="5596.25"/>
    <x v="0"/>
  </r>
  <r>
    <x v="0"/>
    <x v="0"/>
    <x v="5"/>
    <x v="47"/>
    <n v="-2017.2"/>
    <x v="0"/>
  </r>
  <r>
    <x v="0"/>
    <x v="0"/>
    <x v="5"/>
    <x v="48"/>
    <n v="6822.86"/>
    <x v="0"/>
  </r>
  <r>
    <x v="0"/>
    <x v="0"/>
    <x v="0"/>
    <x v="49"/>
    <n v="-114184.17"/>
    <x v="0"/>
  </r>
  <r>
    <x v="0"/>
    <x v="0"/>
    <x v="1"/>
    <x v="11"/>
    <n v="6726022.79"/>
    <x v="0"/>
  </r>
  <r>
    <x v="0"/>
    <x v="0"/>
    <x v="1"/>
    <x v="3"/>
    <n v="-30654.57"/>
    <x v="0"/>
  </r>
  <r>
    <x v="0"/>
    <x v="0"/>
    <x v="1"/>
    <x v="27"/>
    <n v="-604.6"/>
    <x v="0"/>
  </r>
  <r>
    <x v="0"/>
    <x v="0"/>
    <x v="1"/>
    <x v="38"/>
    <n v="56864.9"/>
    <x v="0"/>
  </r>
  <r>
    <x v="0"/>
    <x v="0"/>
    <x v="2"/>
    <x v="39"/>
    <n v="664.4"/>
    <x v="0"/>
  </r>
  <r>
    <x v="0"/>
    <x v="0"/>
    <x v="2"/>
    <x v="42"/>
    <n v="7163471.5700000003"/>
    <x v="0"/>
  </r>
  <r>
    <x v="0"/>
    <x v="0"/>
    <x v="2"/>
    <x v="50"/>
    <n v="667.18"/>
    <x v="0"/>
  </r>
  <r>
    <x v="0"/>
    <x v="0"/>
    <x v="2"/>
    <x v="51"/>
    <n v="358.56"/>
    <x v="0"/>
  </r>
  <r>
    <x v="0"/>
    <x v="0"/>
    <x v="2"/>
    <x v="38"/>
    <n v="835.19"/>
    <x v="0"/>
  </r>
  <r>
    <x v="0"/>
    <x v="0"/>
    <x v="4"/>
    <x v="52"/>
    <n v="4243.2700000000004"/>
    <x v="0"/>
  </r>
  <r>
    <x v="0"/>
    <x v="0"/>
    <x v="5"/>
    <x v="53"/>
    <n v="0"/>
    <x v="0"/>
  </r>
  <r>
    <x v="0"/>
    <x v="0"/>
    <x v="5"/>
    <x v="54"/>
    <n v="1008.6"/>
    <x v="0"/>
  </r>
  <r>
    <x v="0"/>
    <x v="0"/>
    <x v="5"/>
    <x v="55"/>
    <n v="13714.82"/>
    <x v="0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  <r>
    <x v="1"/>
    <x v="2"/>
    <x v="7"/>
    <x v="56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CFAD10-BFD3-4E9F-AF6A-32B165130C03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O11" firstHeaderRow="1" firstDataRow="2" firstDataCol="1" rowPageCount="1" colPageCount="1"/>
  <pivotFields count="6">
    <pivotField axis="axisPage" multipleItemSelectionAllowed="1" showAll="0">
      <items count="3">
        <item x="0"/>
        <item h="1" x="1"/>
        <item t="default"/>
      </items>
    </pivotField>
    <pivotField axis="axisRow" multipleItemSelectionAllowed="1" showAll="0">
      <items count="4">
        <item x="0"/>
        <item x="1"/>
        <item h="1" x="2"/>
        <item t="default"/>
      </items>
    </pivotField>
    <pivotField axis="axisRow" showAll="0">
      <items count="9">
        <item x="6"/>
        <item x="5"/>
        <item x="3"/>
        <item x="4"/>
        <item x="2"/>
        <item x="1"/>
        <item x="0"/>
        <item x="7"/>
        <item t="default"/>
      </items>
    </pivotField>
    <pivotField axis="axisCol" showAll="0">
      <items count="58">
        <item h="1" x="23"/>
        <item h="1" x="22"/>
        <item h="1" x="48"/>
        <item h="1" x="21"/>
        <item h="1" x="35"/>
        <item h="1" x="31"/>
        <item h="1" x="55"/>
        <item h="1" x="34"/>
        <item h="1" x="54"/>
        <item h="1" x="47"/>
        <item h="1" x="6"/>
        <item h="1" x="28"/>
        <item h="1" x="13"/>
        <item h="1" x="5"/>
        <item h="1" x="29"/>
        <item h="1" x="53"/>
        <item h="1" x="30"/>
        <item h="1" x="7"/>
        <item h="1" x="8"/>
        <item h="1" x="52"/>
        <item h="1" x="20"/>
        <item h="1" x="46"/>
        <item h="1" x="43"/>
        <item h="1" x="14"/>
        <item h="1" x="44"/>
        <item h="1" x="41"/>
        <item h="1" x="45"/>
        <item h="1" x="42"/>
        <item h="1" x="25"/>
        <item h="1" x="32"/>
        <item h="1" x="18"/>
        <item h="1" x="26"/>
        <item h="1" x="19"/>
        <item h="1" x="40"/>
        <item h="1" x="51"/>
        <item h="1" x="33"/>
        <item h="1" x="12"/>
        <item h="1" x="50"/>
        <item h="1" x="4"/>
        <item h="1" x="11"/>
        <item h="1" x="1"/>
        <item h="1" x="3"/>
        <item h="1" x="2"/>
        <item n="May 2024" x="38"/>
        <item n="Jun 2024" x="39"/>
        <item n="Jul 2024" x="27"/>
        <item n="Aug 2024" x="24"/>
        <item n="Sep 2024" x="37"/>
        <item n="Oct 2024" x="17"/>
        <item n="Nov 2024" x="10"/>
        <item n="Dec 2024" x="15"/>
        <item n="Jan 2025" x="0"/>
        <item n="Feb 2025" x="49"/>
        <item n="Mar 2025" x="9"/>
        <item n="Apr 2025" x="16"/>
        <item n="May 2025" x="36"/>
        <item h="1" x="56"/>
        <item t="default"/>
      </items>
    </pivotField>
    <pivotField dataField="1" showAll="0"/>
    <pivotField axis="axisRow" multipleItemSelectionAllowed="1" showAll="0">
      <items count="3">
        <item x="0"/>
        <item h="1" x="1"/>
        <item t="default"/>
      </items>
    </pivotField>
  </pivotFields>
  <rowFields count="3">
    <field x="5"/>
    <field x="1"/>
    <field x="2"/>
  </rowFields>
  <rowItems count="6">
    <i>
      <x/>
    </i>
    <i r="1">
      <x/>
    </i>
    <i r="2">
      <x v="4"/>
    </i>
    <i r="2">
      <x v="5"/>
    </i>
    <i r="2">
      <x v="6"/>
    </i>
    <i t="grand">
      <x/>
    </i>
  </rowItems>
  <colFields count="1">
    <field x="3"/>
  </colFields>
  <colItems count="14"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colItems>
  <pageFields count="1">
    <pageField fld="0" hier="-1"/>
  </pageFields>
  <dataFields count="1">
    <dataField name="Sum of Activity Cost" fld="4" baseField="0" baseItem="0" numFmtId="44"/>
  </dataFields>
  <formats count="2">
    <format dxfId="27">
      <pivotArea outline="0" collapsedLevelsAreSubtotals="1" fieldPosition="0"/>
    </format>
    <format dxfId="1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B175-7209-42EE-8291-9C930A64BE63}">
  <dimension ref="A2:O15"/>
  <sheetViews>
    <sheetView tabSelected="1" workbookViewId="0"/>
  </sheetViews>
  <sheetFormatPr defaultRowHeight="15" x14ac:dyDescent="0.25"/>
  <cols>
    <col min="1" max="1" width="35.85546875" bestFit="1" customWidth="1"/>
    <col min="2" max="2" width="23" bestFit="1" customWidth="1"/>
    <col min="3" max="4" width="12.5703125" bestFit="1" customWidth="1"/>
    <col min="5" max="15" width="14.28515625" bestFit="1" customWidth="1"/>
    <col min="16" max="16" width="8.7109375" bestFit="1" customWidth="1"/>
    <col min="17" max="17" width="7" bestFit="1" customWidth="1"/>
    <col min="18" max="18" width="11" bestFit="1" customWidth="1"/>
    <col min="19" max="19" width="8" bestFit="1" customWidth="1"/>
    <col min="20" max="20" width="7" bestFit="1" customWidth="1"/>
    <col min="21" max="28" width="8" bestFit="1" customWidth="1"/>
    <col min="29" max="29" width="11" bestFit="1" customWidth="1"/>
    <col min="30" max="30" width="10" bestFit="1" customWidth="1"/>
    <col min="31" max="31" width="10.7109375" bestFit="1" customWidth="1"/>
    <col min="32" max="32" width="9" bestFit="1" customWidth="1"/>
    <col min="33" max="33" width="10.7109375" bestFit="1" customWidth="1"/>
    <col min="34" max="36" width="7" bestFit="1" customWidth="1"/>
    <col min="37" max="37" width="9.7109375" bestFit="1" customWidth="1"/>
    <col min="38" max="40" width="7" bestFit="1" customWidth="1"/>
    <col min="41" max="41" width="11" bestFit="1" customWidth="1"/>
    <col min="42" max="43" width="10" bestFit="1" customWidth="1"/>
    <col min="44" max="44" width="9.7109375" bestFit="1" customWidth="1"/>
    <col min="45" max="53" width="10" bestFit="1" customWidth="1"/>
    <col min="54" max="54" width="10.7109375" bestFit="1" customWidth="1"/>
    <col min="55" max="55" width="9" bestFit="1" customWidth="1"/>
    <col min="56" max="56" width="9.7109375" bestFit="1" customWidth="1"/>
    <col min="57" max="57" width="8" bestFit="1" customWidth="1"/>
    <col min="58" max="59" width="12" bestFit="1" customWidth="1"/>
  </cols>
  <sheetData>
    <row r="2" spans="1:15" x14ac:dyDescent="0.25">
      <c r="A2" s="6" t="s">
        <v>0</v>
      </c>
      <c r="B2" t="s">
        <v>6</v>
      </c>
    </row>
    <row r="4" spans="1:15" x14ac:dyDescent="0.25">
      <c r="A4" s="6" t="s">
        <v>19</v>
      </c>
      <c r="B4" s="6" t="s">
        <v>20</v>
      </c>
    </row>
    <row r="5" spans="1:15" x14ac:dyDescent="0.25">
      <c r="A5" s="6" t="s">
        <v>17</v>
      </c>
      <c r="B5" s="11" t="s">
        <v>22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33</v>
      </c>
      <c r="N5" s="11" t="s">
        <v>34</v>
      </c>
      <c r="O5" t="s">
        <v>18</v>
      </c>
    </row>
    <row r="6" spans="1:15" x14ac:dyDescent="0.25">
      <c r="A6" s="7" t="s">
        <v>9</v>
      </c>
      <c r="B6" s="8">
        <v>283716.08</v>
      </c>
      <c r="C6" s="8">
        <v>303066.31</v>
      </c>
      <c r="D6" s="8">
        <v>259816.72999999998</v>
      </c>
      <c r="E6" s="8">
        <v>492635.29</v>
      </c>
      <c r="F6" s="8">
        <v>440854.42</v>
      </c>
      <c r="G6" s="8">
        <v>676259.48</v>
      </c>
      <c r="H6" s="8">
        <v>799656.28</v>
      </c>
      <c r="I6" s="8">
        <v>474778.21</v>
      </c>
      <c r="J6" s="8">
        <v>124547.85</v>
      </c>
      <c r="K6" s="8">
        <v>-114184.17</v>
      </c>
      <c r="L6" s="8">
        <v>73584.539999999994</v>
      </c>
      <c r="M6" s="8">
        <v>-51007.18</v>
      </c>
      <c r="N6" s="8">
        <v>14494.4</v>
      </c>
      <c r="O6" s="8">
        <v>3778218.2399999998</v>
      </c>
    </row>
    <row r="7" spans="1:15" x14ac:dyDescent="0.25">
      <c r="A7" s="9" t="s">
        <v>7</v>
      </c>
      <c r="B7" s="8">
        <v>283716.08</v>
      </c>
      <c r="C7" s="8">
        <v>303066.31</v>
      </c>
      <c r="D7" s="8">
        <v>259816.72999999998</v>
      </c>
      <c r="E7" s="8">
        <v>492635.29</v>
      </c>
      <c r="F7" s="8">
        <v>440854.42</v>
      </c>
      <c r="G7" s="8">
        <v>676259.48</v>
      </c>
      <c r="H7" s="8">
        <v>799656.28</v>
      </c>
      <c r="I7" s="8">
        <v>474778.21</v>
      </c>
      <c r="J7" s="8">
        <v>124547.85</v>
      </c>
      <c r="K7" s="8">
        <v>-114184.17</v>
      </c>
      <c r="L7" s="8">
        <v>73584.539999999994</v>
      </c>
      <c r="M7" s="8">
        <v>-51007.18</v>
      </c>
      <c r="N7" s="8">
        <v>14494.4</v>
      </c>
      <c r="O7" s="8">
        <v>3778218.2399999998</v>
      </c>
    </row>
    <row r="8" spans="1:15" x14ac:dyDescent="0.25">
      <c r="A8" s="10" t="s">
        <v>11</v>
      </c>
      <c r="B8" s="8">
        <v>835.19</v>
      </c>
      <c r="C8" s="8">
        <v>664.4</v>
      </c>
      <c r="D8" s="8">
        <v>0</v>
      </c>
      <c r="E8" s="8"/>
      <c r="F8" s="8"/>
      <c r="G8" s="8"/>
      <c r="H8" s="8"/>
      <c r="I8" s="8"/>
      <c r="J8" s="8"/>
      <c r="K8" s="8"/>
      <c r="L8" s="8"/>
      <c r="M8" s="8"/>
      <c r="N8" s="8"/>
      <c r="O8" s="8">
        <v>1499.5900000000001</v>
      </c>
    </row>
    <row r="9" spans="1:15" x14ac:dyDescent="0.25">
      <c r="A9" s="10" t="s">
        <v>10</v>
      </c>
      <c r="B9" s="8">
        <v>56864.9</v>
      </c>
      <c r="C9" s="8">
        <v>-50998.45</v>
      </c>
      <c r="D9" s="8">
        <v>-604.6</v>
      </c>
      <c r="E9" s="8">
        <v>18344.349999999999</v>
      </c>
      <c r="F9" s="8">
        <v>-17491.009999999998</v>
      </c>
      <c r="G9" s="8"/>
      <c r="H9" s="8">
        <v>1524.28</v>
      </c>
      <c r="I9" s="8">
        <v>20737.14</v>
      </c>
      <c r="J9" s="8">
        <v>-17587.72</v>
      </c>
      <c r="K9" s="8"/>
      <c r="L9" s="8">
        <v>5899.17</v>
      </c>
      <c r="M9" s="8">
        <v>-5899.17</v>
      </c>
      <c r="N9" s="8">
        <v>10654.4</v>
      </c>
      <c r="O9" s="8">
        <v>21443.290000000005</v>
      </c>
    </row>
    <row r="10" spans="1:15" x14ac:dyDescent="0.25">
      <c r="A10" s="10" t="s">
        <v>8</v>
      </c>
      <c r="B10" s="8">
        <v>226015.99</v>
      </c>
      <c r="C10" s="8">
        <v>353400.36</v>
      </c>
      <c r="D10" s="8">
        <v>260421.33</v>
      </c>
      <c r="E10" s="8">
        <v>474290.94</v>
      </c>
      <c r="F10" s="8">
        <v>458345.43</v>
      </c>
      <c r="G10" s="8">
        <v>676259.48</v>
      </c>
      <c r="H10" s="8">
        <v>798132</v>
      </c>
      <c r="I10" s="8">
        <v>454041.07</v>
      </c>
      <c r="J10" s="8">
        <v>142135.57</v>
      </c>
      <c r="K10" s="8">
        <v>-114184.17</v>
      </c>
      <c r="L10" s="8">
        <v>67685.37</v>
      </c>
      <c r="M10" s="8">
        <v>-45108.01</v>
      </c>
      <c r="N10" s="8">
        <v>3840</v>
      </c>
      <c r="O10" s="8">
        <v>3755275.36</v>
      </c>
    </row>
    <row r="11" spans="1:15" x14ac:dyDescent="0.25">
      <c r="A11" s="7" t="s">
        <v>18</v>
      </c>
      <c r="B11" s="8">
        <v>283716.08</v>
      </c>
      <c r="C11" s="8">
        <v>303066.31</v>
      </c>
      <c r="D11" s="8">
        <v>259816.72999999998</v>
      </c>
      <c r="E11" s="8">
        <v>492635.29</v>
      </c>
      <c r="F11" s="8">
        <v>440854.42</v>
      </c>
      <c r="G11" s="8">
        <v>676259.48</v>
      </c>
      <c r="H11" s="8">
        <v>799656.28</v>
      </c>
      <c r="I11" s="8">
        <v>474778.21</v>
      </c>
      <c r="J11" s="8">
        <v>124547.85</v>
      </c>
      <c r="K11" s="8">
        <v>-114184.17</v>
      </c>
      <c r="L11" s="8">
        <v>73584.539999999994</v>
      </c>
      <c r="M11" s="8">
        <v>-51007.18</v>
      </c>
      <c r="N11" s="8">
        <v>14494.4</v>
      </c>
      <c r="O11" s="8">
        <v>3778218.2399999998</v>
      </c>
    </row>
    <row r="12" spans="1:15" ht="15.75" thickBot="1" x14ac:dyDescent="0.3">
      <c r="B12" s="8">
        <v>0</v>
      </c>
      <c r="C12" s="8">
        <f>B11</f>
        <v>283716.08</v>
      </c>
      <c r="D12" s="8">
        <f>C12+C11</f>
        <v>586782.39</v>
      </c>
      <c r="E12" s="8">
        <f>D12+D11</f>
        <v>846599.12</v>
      </c>
      <c r="F12" s="8">
        <f>E12+E11</f>
        <v>1339234.4099999999</v>
      </c>
      <c r="G12" s="8">
        <f>F12+F11</f>
        <v>1780088.8299999998</v>
      </c>
      <c r="H12" s="8">
        <f t="shared" ref="H12:N12" si="0">G12+G11</f>
        <v>2456348.3099999996</v>
      </c>
      <c r="I12" s="8">
        <f t="shared" si="0"/>
        <v>3256004.59</v>
      </c>
      <c r="J12" s="8">
        <f t="shared" si="0"/>
        <v>3730782.8</v>
      </c>
      <c r="K12" s="8">
        <f t="shared" si="0"/>
        <v>3855330.65</v>
      </c>
      <c r="L12" s="8">
        <f t="shared" si="0"/>
        <v>3741146.48</v>
      </c>
      <c r="M12" s="8">
        <f t="shared" si="0"/>
        <v>3814731.02</v>
      </c>
      <c r="N12" s="8">
        <f t="shared" si="0"/>
        <v>3763723.84</v>
      </c>
    </row>
    <row r="13" spans="1:15" x14ac:dyDescent="0.25">
      <c r="A13" s="12" t="s">
        <v>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3"/>
    </row>
    <row r="14" spans="1:15" x14ac:dyDescent="0.25">
      <c r="A14" s="14" t="s">
        <v>35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</row>
    <row r="15" spans="1:15" ht="15.75" thickBot="1" x14ac:dyDescent="0.3">
      <c r="A15" s="17">
        <v>3.2000000000000001E-2</v>
      </c>
      <c r="B15" s="18">
        <f>B12*($A$15/12)</f>
        <v>0</v>
      </c>
      <c r="C15" s="18">
        <f>C12*($A$15/12)</f>
        <v>756.57621333333338</v>
      </c>
      <c r="D15" s="18">
        <f>D12*($A$15/12)</f>
        <v>1564.7530400000001</v>
      </c>
      <c r="E15" s="18">
        <f>E12*($A$15/12)</f>
        <v>2257.5976533333333</v>
      </c>
      <c r="F15" s="18">
        <f>F12*($A$15/12)</f>
        <v>3571.2917599999996</v>
      </c>
      <c r="G15" s="18">
        <f>G12*($A$15/12)</f>
        <v>4746.9035466666664</v>
      </c>
      <c r="H15" s="18">
        <f>H12*($A$15/12)</f>
        <v>6550.2621599999984</v>
      </c>
      <c r="I15" s="18">
        <f>I12*($A$15/12)</f>
        <v>8682.6789066666661</v>
      </c>
      <c r="J15" s="18">
        <f>J12*($A$15/12)</f>
        <v>9948.754133333332</v>
      </c>
      <c r="K15" s="18">
        <f>K12*($A$15/12)</f>
        <v>10280.881733333334</v>
      </c>
      <c r="L15" s="18">
        <f>L12*($A$15/12)</f>
        <v>9976.390613333333</v>
      </c>
      <c r="M15" s="18">
        <f>M12*($A$15/12)</f>
        <v>10172.616053333333</v>
      </c>
      <c r="N15" s="18">
        <f>N12*($A$15/12)</f>
        <v>10036.596906666666</v>
      </c>
      <c r="O15" s="19">
        <f>SUM(B15:N15)</f>
        <v>78545.302719999978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C470-807E-487E-897B-01AA8E1C1988}">
  <dimension ref="A1:F83"/>
  <sheetViews>
    <sheetView workbookViewId="0"/>
  </sheetViews>
  <sheetFormatPr defaultRowHeight="15" x14ac:dyDescent="0.25"/>
  <cols>
    <col min="1" max="1" width="21.42578125" style="4" bestFit="1" customWidth="1"/>
    <col min="2" max="2" width="34.5703125" style="4" bestFit="1" customWidth="1"/>
    <col min="3" max="3" width="10" style="4" bestFit="1" customWidth="1"/>
    <col min="4" max="4" width="14.85546875" bestFit="1" customWidth="1"/>
    <col min="5" max="5" width="14.5703125" bestFit="1" customWidth="1"/>
  </cols>
  <sheetData>
    <row r="1" spans="1:6" s="3" customFormat="1" ht="30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 s="4" t="s">
        <v>6</v>
      </c>
      <c r="B2" s="4" t="s">
        <v>7</v>
      </c>
      <c r="C2" s="4" t="s">
        <v>8</v>
      </c>
      <c r="D2">
        <v>202501</v>
      </c>
      <c r="E2" s="5">
        <v>142135.57</v>
      </c>
      <c r="F2" t="s">
        <v>9</v>
      </c>
    </row>
    <row r="3" spans="1:6" x14ac:dyDescent="0.25">
      <c r="A3" s="4" t="s">
        <v>6</v>
      </c>
      <c r="B3" s="4" t="s">
        <v>7</v>
      </c>
      <c r="C3" s="4" t="s">
        <v>8</v>
      </c>
      <c r="D3">
        <v>202402</v>
      </c>
      <c r="E3" s="5">
        <v>755709.8</v>
      </c>
      <c r="F3" t="s">
        <v>9</v>
      </c>
    </row>
    <row r="4" spans="1:6" x14ac:dyDescent="0.25">
      <c r="A4" s="4" t="s">
        <v>6</v>
      </c>
      <c r="B4" s="4" t="s">
        <v>7</v>
      </c>
      <c r="C4" s="4" t="s">
        <v>10</v>
      </c>
      <c r="D4">
        <v>202404</v>
      </c>
      <c r="E4" s="5">
        <v>-32552.23</v>
      </c>
      <c r="F4" t="s">
        <v>9</v>
      </c>
    </row>
    <row r="5" spans="1:6" x14ac:dyDescent="0.25">
      <c r="A5" s="4" t="s">
        <v>6</v>
      </c>
      <c r="B5" s="4" t="s">
        <v>7</v>
      </c>
      <c r="C5" s="4" t="s">
        <v>11</v>
      </c>
      <c r="D5">
        <v>202403</v>
      </c>
      <c r="E5" s="5">
        <v>621.13</v>
      </c>
      <c r="F5" t="s">
        <v>9</v>
      </c>
    </row>
    <row r="6" spans="1:6" x14ac:dyDescent="0.25">
      <c r="A6" s="4" t="s">
        <v>6</v>
      </c>
      <c r="B6" s="4" t="s">
        <v>7</v>
      </c>
      <c r="C6" s="4" t="s">
        <v>11</v>
      </c>
      <c r="D6">
        <v>202312</v>
      </c>
      <c r="E6" s="5">
        <v>914.52</v>
      </c>
      <c r="F6" t="s">
        <v>9</v>
      </c>
    </row>
    <row r="7" spans="1:6" x14ac:dyDescent="0.25">
      <c r="A7" s="4" t="s">
        <v>6</v>
      </c>
      <c r="B7" s="4" t="s">
        <v>7</v>
      </c>
      <c r="C7" s="4" t="s">
        <v>12</v>
      </c>
      <c r="D7">
        <v>202105</v>
      </c>
      <c r="E7" s="5">
        <v>-4042.42</v>
      </c>
      <c r="F7" t="s">
        <v>9</v>
      </c>
    </row>
    <row r="8" spans="1:6" x14ac:dyDescent="0.25">
      <c r="A8" s="4" t="s">
        <v>6</v>
      </c>
      <c r="B8" s="4" t="s">
        <v>7</v>
      </c>
      <c r="C8" s="4" t="s">
        <v>12</v>
      </c>
      <c r="D8">
        <v>202102</v>
      </c>
      <c r="E8" s="5">
        <v>7554373.8700000001</v>
      </c>
      <c r="F8" t="s">
        <v>9</v>
      </c>
    </row>
    <row r="9" spans="1:6" x14ac:dyDescent="0.25">
      <c r="A9" s="4" t="s">
        <v>6</v>
      </c>
      <c r="B9" s="4" t="s">
        <v>7</v>
      </c>
      <c r="C9" s="4" t="s">
        <v>13</v>
      </c>
      <c r="D9">
        <v>202203</v>
      </c>
      <c r="E9" s="5">
        <v>5164.07</v>
      </c>
      <c r="F9" t="s">
        <v>9</v>
      </c>
    </row>
    <row r="10" spans="1:6" x14ac:dyDescent="0.25">
      <c r="A10" s="4" t="s">
        <v>6</v>
      </c>
      <c r="B10" s="4" t="s">
        <v>7</v>
      </c>
      <c r="C10" s="4" t="s">
        <v>13</v>
      </c>
      <c r="D10">
        <v>202204</v>
      </c>
      <c r="E10" s="5">
        <v>4112.7</v>
      </c>
      <c r="F10" t="s">
        <v>9</v>
      </c>
    </row>
    <row r="11" spans="1:6" x14ac:dyDescent="0.25">
      <c r="A11" s="4" t="s">
        <v>6</v>
      </c>
      <c r="B11" s="4" t="s">
        <v>7</v>
      </c>
      <c r="C11" s="4" t="s">
        <v>8</v>
      </c>
      <c r="D11">
        <v>202503</v>
      </c>
      <c r="E11" s="5">
        <v>67685.37</v>
      </c>
      <c r="F11" t="s">
        <v>9</v>
      </c>
    </row>
    <row r="12" spans="1:6" x14ac:dyDescent="0.25">
      <c r="A12" s="4" t="s">
        <v>6</v>
      </c>
      <c r="B12" s="4" t="s">
        <v>7</v>
      </c>
      <c r="C12" s="4" t="s">
        <v>8</v>
      </c>
      <c r="D12">
        <v>202403</v>
      </c>
      <c r="E12" s="5">
        <v>145626.01999999999</v>
      </c>
      <c r="F12" t="s">
        <v>9</v>
      </c>
    </row>
    <row r="13" spans="1:6" x14ac:dyDescent="0.25">
      <c r="A13" s="4" t="s">
        <v>6</v>
      </c>
      <c r="B13" s="4" t="s">
        <v>7</v>
      </c>
      <c r="C13" s="4" t="s">
        <v>8</v>
      </c>
      <c r="D13">
        <v>202411</v>
      </c>
      <c r="E13" s="5">
        <v>798132</v>
      </c>
      <c r="F13" t="s">
        <v>9</v>
      </c>
    </row>
    <row r="14" spans="1:6" x14ac:dyDescent="0.25">
      <c r="A14" s="4" t="s">
        <v>6</v>
      </c>
      <c r="B14" s="4" t="s">
        <v>7</v>
      </c>
      <c r="C14" s="4" t="s">
        <v>11</v>
      </c>
      <c r="D14">
        <v>202401</v>
      </c>
      <c r="E14" s="5">
        <v>410.96</v>
      </c>
      <c r="F14" t="s">
        <v>9</v>
      </c>
    </row>
    <row r="15" spans="1:6" x14ac:dyDescent="0.25">
      <c r="A15" s="4" t="s">
        <v>6</v>
      </c>
      <c r="B15" s="4" t="s">
        <v>7</v>
      </c>
      <c r="C15" s="4" t="s">
        <v>11</v>
      </c>
      <c r="D15">
        <v>202310</v>
      </c>
      <c r="E15" s="5">
        <v>403.3</v>
      </c>
      <c r="F15" t="s">
        <v>9</v>
      </c>
    </row>
    <row r="16" spans="1:6" x14ac:dyDescent="0.25">
      <c r="A16" s="4" t="s">
        <v>6</v>
      </c>
      <c r="B16" s="4" t="s">
        <v>7</v>
      </c>
      <c r="C16" s="4" t="s">
        <v>11</v>
      </c>
      <c r="D16">
        <v>202404</v>
      </c>
      <c r="E16" s="5">
        <v>570.4</v>
      </c>
      <c r="F16" t="s">
        <v>9</v>
      </c>
    </row>
    <row r="17" spans="1:6" x14ac:dyDescent="0.25">
      <c r="A17" s="4" t="s">
        <v>6</v>
      </c>
      <c r="B17" s="4" t="s">
        <v>7</v>
      </c>
      <c r="C17" s="4" t="s">
        <v>12</v>
      </c>
      <c r="D17">
        <v>202104</v>
      </c>
      <c r="E17" s="5">
        <v>18919.54</v>
      </c>
      <c r="F17" t="s">
        <v>9</v>
      </c>
    </row>
    <row r="18" spans="1:6" x14ac:dyDescent="0.25">
      <c r="A18" s="4" t="s">
        <v>6</v>
      </c>
      <c r="B18" s="4" t="s">
        <v>7</v>
      </c>
      <c r="C18" s="4" t="s">
        <v>13</v>
      </c>
      <c r="D18">
        <v>202209</v>
      </c>
      <c r="E18" s="5">
        <v>3672.33</v>
      </c>
      <c r="F18" t="s">
        <v>9</v>
      </c>
    </row>
    <row r="19" spans="1:6" x14ac:dyDescent="0.25">
      <c r="A19" s="4" t="s">
        <v>6</v>
      </c>
      <c r="B19" s="4" t="s">
        <v>7</v>
      </c>
      <c r="C19" s="4" t="s">
        <v>10</v>
      </c>
      <c r="D19">
        <v>202412</v>
      </c>
      <c r="E19" s="5">
        <v>20737.14</v>
      </c>
      <c r="F19" t="s">
        <v>9</v>
      </c>
    </row>
    <row r="20" spans="1:6" x14ac:dyDescent="0.25">
      <c r="A20" s="4" t="s">
        <v>6</v>
      </c>
      <c r="B20" s="4" t="s">
        <v>7</v>
      </c>
      <c r="C20" s="4" t="s">
        <v>8</v>
      </c>
      <c r="D20">
        <v>202504</v>
      </c>
      <c r="E20" s="5">
        <v>-45108.01</v>
      </c>
      <c r="F20" t="s">
        <v>9</v>
      </c>
    </row>
    <row r="21" spans="1:6" x14ac:dyDescent="0.25">
      <c r="A21" s="4" t="s">
        <v>6</v>
      </c>
      <c r="B21" s="4" t="s">
        <v>7</v>
      </c>
      <c r="C21" s="4" t="s">
        <v>8</v>
      </c>
      <c r="D21">
        <v>202410</v>
      </c>
      <c r="E21" s="5">
        <v>676259.48</v>
      </c>
      <c r="F21" t="s">
        <v>9</v>
      </c>
    </row>
    <row r="22" spans="1:6" x14ac:dyDescent="0.25">
      <c r="A22" s="4" t="s">
        <v>6</v>
      </c>
      <c r="B22" s="4" t="s">
        <v>7</v>
      </c>
      <c r="C22" s="4" t="s">
        <v>11</v>
      </c>
      <c r="D22">
        <v>202304</v>
      </c>
      <c r="E22" s="5">
        <v>95752.18</v>
      </c>
      <c r="F22" t="s">
        <v>9</v>
      </c>
    </row>
    <row r="23" spans="1:6" x14ac:dyDescent="0.25">
      <c r="A23" s="4" t="s">
        <v>6</v>
      </c>
      <c r="B23" s="4" t="s">
        <v>7</v>
      </c>
      <c r="C23" s="4" t="s">
        <v>13</v>
      </c>
      <c r="D23">
        <v>202306</v>
      </c>
      <c r="E23" s="5">
        <v>0</v>
      </c>
      <c r="F23" t="s">
        <v>9</v>
      </c>
    </row>
    <row r="24" spans="1:6" x14ac:dyDescent="0.25">
      <c r="A24" s="4" t="s">
        <v>6</v>
      </c>
      <c r="B24" s="4" t="s">
        <v>7</v>
      </c>
      <c r="C24" s="4" t="s">
        <v>13</v>
      </c>
      <c r="D24">
        <v>202206</v>
      </c>
      <c r="E24" s="5">
        <v>5048.6400000000003</v>
      </c>
      <c r="F24" t="s">
        <v>9</v>
      </c>
    </row>
    <row r="25" spans="1:6" x14ac:dyDescent="0.25">
      <c r="A25" s="4" t="s">
        <v>6</v>
      </c>
      <c r="B25" s="4" t="s">
        <v>7</v>
      </c>
      <c r="C25" s="4" t="s">
        <v>15</v>
      </c>
      <c r="D25">
        <v>202004</v>
      </c>
      <c r="E25" s="5">
        <v>-33688.76</v>
      </c>
      <c r="F25" t="s">
        <v>9</v>
      </c>
    </row>
    <row r="26" spans="1:6" x14ac:dyDescent="0.25">
      <c r="A26" s="4" t="s">
        <v>6</v>
      </c>
      <c r="B26" s="4" t="s">
        <v>7</v>
      </c>
      <c r="C26" s="4" t="s">
        <v>15</v>
      </c>
      <c r="D26">
        <v>202002</v>
      </c>
      <c r="E26" s="5">
        <v>12113028.140000001</v>
      </c>
      <c r="F26" t="s">
        <v>9</v>
      </c>
    </row>
    <row r="27" spans="1:6" x14ac:dyDescent="0.25">
      <c r="A27" s="4" t="s">
        <v>6</v>
      </c>
      <c r="B27" s="4" t="s">
        <v>14</v>
      </c>
      <c r="C27" s="4" t="s">
        <v>16</v>
      </c>
      <c r="D27">
        <v>201908</v>
      </c>
      <c r="E27" s="5">
        <v>5995105.7300000004</v>
      </c>
      <c r="F27" t="s">
        <v>9</v>
      </c>
    </row>
    <row r="28" spans="1:6" x14ac:dyDescent="0.25">
      <c r="A28" s="4" t="s">
        <v>6</v>
      </c>
      <c r="B28" s="4" t="s">
        <v>7</v>
      </c>
      <c r="C28" s="4" t="s">
        <v>10</v>
      </c>
      <c r="D28">
        <v>202503</v>
      </c>
      <c r="E28" s="5">
        <v>5899.17</v>
      </c>
      <c r="F28" t="s">
        <v>9</v>
      </c>
    </row>
    <row r="29" spans="1:6" x14ac:dyDescent="0.25">
      <c r="A29" s="4" t="s">
        <v>6</v>
      </c>
      <c r="B29" s="4" t="s">
        <v>7</v>
      </c>
      <c r="C29" s="4" t="s">
        <v>8</v>
      </c>
      <c r="D29">
        <v>202412</v>
      </c>
      <c r="E29" s="5">
        <v>454041.07</v>
      </c>
      <c r="F29" t="s">
        <v>9</v>
      </c>
    </row>
    <row r="30" spans="1:6" x14ac:dyDescent="0.25">
      <c r="A30" s="4" t="s">
        <v>6</v>
      </c>
      <c r="B30" s="4" t="s">
        <v>7</v>
      </c>
      <c r="C30" s="4" t="s">
        <v>10</v>
      </c>
      <c r="D30">
        <v>202408</v>
      </c>
      <c r="E30" s="5">
        <v>18344.349999999999</v>
      </c>
      <c r="F30" t="s">
        <v>9</v>
      </c>
    </row>
    <row r="31" spans="1:6" x14ac:dyDescent="0.25">
      <c r="A31" s="4" t="s">
        <v>6</v>
      </c>
      <c r="B31" s="4" t="s">
        <v>7</v>
      </c>
      <c r="C31" s="4" t="s">
        <v>11</v>
      </c>
      <c r="D31">
        <v>202302</v>
      </c>
      <c r="E31" s="5">
        <v>693158.68</v>
      </c>
      <c r="F31" t="s">
        <v>9</v>
      </c>
    </row>
    <row r="32" spans="1:6" x14ac:dyDescent="0.25">
      <c r="A32" s="4" t="s">
        <v>6</v>
      </c>
      <c r="B32" s="4" t="s">
        <v>7</v>
      </c>
      <c r="C32" s="4" t="s">
        <v>11</v>
      </c>
      <c r="D32">
        <v>202305</v>
      </c>
      <c r="E32" s="5">
        <v>-647954.71</v>
      </c>
      <c r="F32" t="s">
        <v>9</v>
      </c>
    </row>
    <row r="33" spans="1:6" x14ac:dyDescent="0.25">
      <c r="A33" s="4" t="s">
        <v>6</v>
      </c>
      <c r="B33" s="4" t="s">
        <v>7</v>
      </c>
      <c r="C33" s="4" t="s">
        <v>11</v>
      </c>
      <c r="D33">
        <v>202407</v>
      </c>
      <c r="E33" s="5">
        <v>0</v>
      </c>
      <c r="F33" t="s">
        <v>9</v>
      </c>
    </row>
    <row r="34" spans="1:6" x14ac:dyDescent="0.25">
      <c r="A34" s="4" t="s">
        <v>6</v>
      </c>
      <c r="B34" s="4" t="s">
        <v>7</v>
      </c>
      <c r="C34" s="4" t="s">
        <v>12</v>
      </c>
      <c r="D34">
        <v>202103</v>
      </c>
      <c r="E34" s="5">
        <v>72668.34</v>
      </c>
      <c r="F34" t="s">
        <v>9</v>
      </c>
    </row>
    <row r="35" spans="1:6" x14ac:dyDescent="0.25">
      <c r="A35" s="4" t="s">
        <v>6</v>
      </c>
      <c r="B35" s="4" t="s">
        <v>7</v>
      </c>
      <c r="C35" s="4" t="s">
        <v>12</v>
      </c>
      <c r="D35">
        <v>202106</v>
      </c>
      <c r="E35" s="5">
        <v>-88066.2</v>
      </c>
      <c r="F35" t="s">
        <v>9</v>
      </c>
    </row>
    <row r="36" spans="1:6" x14ac:dyDescent="0.25">
      <c r="A36" s="4" t="s">
        <v>6</v>
      </c>
      <c r="B36" s="4" t="s">
        <v>7</v>
      </c>
      <c r="C36" s="4" t="s">
        <v>13</v>
      </c>
      <c r="D36">
        <v>202202</v>
      </c>
      <c r="E36" s="5">
        <v>6836837.1900000004</v>
      </c>
      <c r="F36" t="s">
        <v>9</v>
      </c>
    </row>
    <row r="37" spans="1:6" x14ac:dyDescent="0.25">
      <c r="A37" s="4" t="s">
        <v>6</v>
      </c>
      <c r="B37" s="4" t="s">
        <v>7</v>
      </c>
      <c r="C37" s="4" t="s">
        <v>15</v>
      </c>
      <c r="D37">
        <v>202006</v>
      </c>
      <c r="E37" s="5">
        <v>15542.7</v>
      </c>
      <c r="F37" t="s">
        <v>9</v>
      </c>
    </row>
    <row r="38" spans="1:6" x14ac:dyDescent="0.25">
      <c r="A38" s="4" t="s">
        <v>6</v>
      </c>
      <c r="B38" s="4" t="s">
        <v>7</v>
      </c>
      <c r="C38" s="4" t="s">
        <v>10</v>
      </c>
      <c r="D38">
        <v>202501</v>
      </c>
      <c r="E38" s="5">
        <v>-17587.72</v>
      </c>
      <c r="F38" t="s">
        <v>9</v>
      </c>
    </row>
    <row r="39" spans="1:6" x14ac:dyDescent="0.25">
      <c r="A39" s="4" t="s">
        <v>6</v>
      </c>
      <c r="B39" s="4" t="s">
        <v>7</v>
      </c>
      <c r="C39" s="4" t="s">
        <v>10</v>
      </c>
      <c r="D39">
        <v>202504</v>
      </c>
      <c r="E39" s="5">
        <v>-5899.17</v>
      </c>
      <c r="F39" t="s">
        <v>9</v>
      </c>
    </row>
    <row r="40" spans="1:6" x14ac:dyDescent="0.25">
      <c r="A40" s="4" t="s">
        <v>6</v>
      </c>
      <c r="B40" s="4" t="s">
        <v>7</v>
      </c>
      <c r="C40" s="4" t="s">
        <v>8</v>
      </c>
      <c r="D40">
        <v>202408</v>
      </c>
      <c r="E40" s="5">
        <v>474290.94</v>
      </c>
      <c r="F40" t="s">
        <v>9</v>
      </c>
    </row>
    <row r="41" spans="1:6" x14ac:dyDescent="0.25">
      <c r="A41" s="4" t="s">
        <v>6</v>
      </c>
      <c r="B41" s="4" t="s">
        <v>7</v>
      </c>
      <c r="C41" s="4" t="s">
        <v>11</v>
      </c>
      <c r="D41">
        <v>202402</v>
      </c>
      <c r="E41" s="5">
        <v>606.16999999999996</v>
      </c>
      <c r="F41" t="s">
        <v>9</v>
      </c>
    </row>
    <row r="42" spans="1:6" x14ac:dyDescent="0.25">
      <c r="A42" s="4" t="s">
        <v>6</v>
      </c>
      <c r="B42" s="4" t="s">
        <v>7</v>
      </c>
      <c r="C42" s="4" t="s">
        <v>11</v>
      </c>
      <c r="D42">
        <v>202303</v>
      </c>
      <c r="E42" s="5">
        <v>-717332.47999999998</v>
      </c>
      <c r="F42" t="s">
        <v>9</v>
      </c>
    </row>
    <row r="43" spans="1:6" x14ac:dyDescent="0.25">
      <c r="A43" s="4" t="s">
        <v>6</v>
      </c>
      <c r="B43" s="4" t="s">
        <v>7</v>
      </c>
      <c r="C43" s="4" t="s">
        <v>11</v>
      </c>
      <c r="D43">
        <v>202309</v>
      </c>
      <c r="E43" s="5">
        <v>-31608.48</v>
      </c>
      <c r="F43" t="s">
        <v>9</v>
      </c>
    </row>
    <row r="44" spans="1:6" x14ac:dyDescent="0.25">
      <c r="A44" s="4" t="s">
        <v>6</v>
      </c>
      <c r="B44" s="4" t="s">
        <v>7</v>
      </c>
      <c r="C44" s="4" t="s">
        <v>13</v>
      </c>
      <c r="D44">
        <v>202303</v>
      </c>
      <c r="E44" s="5">
        <v>3042.37</v>
      </c>
      <c r="F44" t="s">
        <v>9</v>
      </c>
    </row>
    <row r="45" spans="1:6" x14ac:dyDescent="0.25">
      <c r="A45" s="4" t="s">
        <v>6</v>
      </c>
      <c r="B45" s="4" t="s">
        <v>7</v>
      </c>
      <c r="C45" s="4" t="s">
        <v>15</v>
      </c>
      <c r="D45">
        <v>202008</v>
      </c>
      <c r="E45" s="5">
        <v>11791.51</v>
      </c>
      <c r="F45" t="s">
        <v>9</v>
      </c>
    </row>
    <row r="46" spans="1:6" x14ac:dyDescent="0.25">
      <c r="A46" s="4" t="s">
        <v>6</v>
      </c>
      <c r="B46" s="4" t="s">
        <v>7</v>
      </c>
      <c r="C46" s="4" t="s">
        <v>15</v>
      </c>
      <c r="D46">
        <v>202005</v>
      </c>
      <c r="E46" s="5">
        <v>10461.24</v>
      </c>
      <c r="F46" t="s">
        <v>9</v>
      </c>
    </row>
    <row r="47" spans="1:6" x14ac:dyDescent="0.25">
      <c r="A47" s="4" t="s">
        <v>6</v>
      </c>
      <c r="B47" s="4" t="s">
        <v>7</v>
      </c>
      <c r="C47" s="4" t="s">
        <v>8</v>
      </c>
      <c r="D47">
        <v>202505</v>
      </c>
      <c r="E47" s="5">
        <v>3840</v>
      </c>
      <c r="F47" t="s">
        <v>9</v>
      </c>
    </row>
    <row r="48" spans="1:6" x14ac:dyDescent="0.25">
      <c r="A48" s="4" t="s">
        <v>6</v>
      </c>
      <c r="B48" s="4" t="s">
        <v>7</v>
      </c>
      <c r="C48" s="4" t="s">
        <v>10</v>
      </c>
      <c r="D48">
        <v>202409</v>
      </c>
      <c r="E48" s="5">
        <v>-17491.009999999998</v>
      </c>
      <c r="F48" t="s">
        <v>9</v>
      </c>
    </row>
    <row r="49" spans="1:6" x14ac:dyDescent="0.25">
      <c r="A49" s="4" t="s">
        <v>6</v>
      </c>
      <c r="B49" s="4" t="s">
        <v>7</v>
      </c>
      <c r="C49" s="4" t="s">
        <v>10</v>
      </c>
      <c r="D49">
        <v>202402</v>
      </c>
      <c r="E49" s="5">
        <v>47404.82</v>
      </c>
      <c r="F49" t="s">
        <v>9</v>
      </c>
    </row>
    <row r="50" spans="1:6" x14ac:dyDescent="0.25">
      <c r="A50" s="4" t="s">
        <v>6</v>
      </c>
      <c r="B50" s="4" t="s">
        <v>7</v>
      </c>
      <c r="C50" s="4" t="s">
        <v>8</v>
      </c>
      <c r="D50">
        <v>202407</v>
      </c>
      <c r="E50" s="5">
        <v>260421.33</v>
      </c>
      <c r="F50" t="s">
        <v>9</v>
      </c>
    </row>
    <row r="51" spans="1:6" x14ac:dyDescent="0.25">
      <c r="A51" s="4" t="s">
        <v>6</v>
      </c>
      <c r="B51" s="4" t="s">
        <v>7</v>
      </c>
      <c r="C51" s="4" t="s">
        <v>8</v>
      </c>
      <c r="D51">
        <v>202405</v>
      </c>
      <c r="E51" s="5">
        <v>226015.99</v>
      </c>
      <c r="F51" t="s">
        <v>9</v>
      </c>
    </row>
    <row r="52" spans="1:6" x14ac:dyDescent="0.25">
      <c r="A52" s="4" t="s">
        <v>6</v>
      </c>
      <c r="B52" s="4" t="s">
        <v>7</v>
      </c>
      <c r="C52" s="4" t="s">
        <v>10</v>
      </c>
      <c r="D52">
        <v>202406</v>
      </c>
      <c r="E52" s="5">
        <v>-50998.45</v>
      </c>
      <c r="F52" t="s">
        <v>9</v>
      </c>
    </row>
    <row r="53" spans="1:6" x14ac:dyDescent="0.25">
      <c r="A53" s="4" t="s">
        <v>6</v>
      </c>
      <c r="B53" s="4" t="s">
        <v>7</v>
      </c>
      <c r="C53" s="4" t="s">
        <v>11</v>
      </c>
      <c r="D53">
        <v>202307</v>
      </c>
      <c r="E53" s="5">
        <v>531.39</v>
      </c>
      <c r="F53" t="s">
        <v>9</v>
      </c>
    </row>
    <row r="54" spans="1:6" x14ac:dyDescent="0.25">
      <c r="A54" s="4" t="s">
        <v>6</v>
      </c>
      <c r="B54" s="4" t="s">
        <v>7</v>
      </c>
      <c r="C54" s="4" t="s">
        <v>13</v>
      </c>
      <c r="D54">
        <v>202211</v>
      </c>
      <c r="E54" s="5">
        <v>3773.09</v>
      </c>
      <c r="F54" t="s">
        <v>9</v>
      </c>
    </row>
    <row r="55" spans="1:6" x14ac:dyDescent="0.25">
      <c r="A55" s="4" t="s">
        <v>6</v>
      </c>
      <c r="B55" s="4" t="s">
        <v>7</v>
      </c>
      <c r="C55" s="4" t="s">
        <v>13</v>
      </c>
      <c r="D55">
        <v>202302</v>
      </c>
      <c r="E55" s="5">
        <v>3273.54</v>
      </c>
      <c r="F55" t="s">
        <v>9</v>
      </c>
    </row>
    <row r="56" spans="1:6" x14ac:dyDescent="0.25">
      <c r="A56" s="4" t="s">
        <v>6</v>
      </c>
      <c r="B56" s="4" t="s">
        <v>7</v>
      </c>
      <c r="C56" s="4" t="s">
        <v>13</v>
      </c>
      <c r="D56">
        <v>202301</v>
      </c>
      <c r="E56" s="5">
        <v>3647.44</v>
      </c>
      <c r="F56" t="s">
        <v>9</v>
      </c>
    </row>
    <row r="57" spans="1:6" x14ac:dyDescent="0.25">
      <c r="A57" s="4" t="s">
        <v>6</v>
      </c>
      <c r="B57" s="4" t="s">
        <v>7</v>
      </c>
      <c r="C57" s="4" t="s">
        <v>13</v>
      </c>
      <c r="D57">
        <v>202208</v>
      </c>
      <c r="E57" s="5">
        <v>2941.37</v>
      </c>
      <c r="F57" t="s">
        <v>9</v>
      </c>
    </row>
    <row r="58" spans="1:6" x14ac:dyDescent="0.25">
      <c r="A58" s="4" t="s">
        <v>6</v>
      </c>
      <c r="B58" s="4" t="s">
        <v>7</v>
      </c>
      <c r="C58" s="4" t="s">
        <v>10</v>
      </c>
      <c r="D58">
        <v>202411</v>
      </c>
      <c r="E58" s="5">
        <v>1524.28</v>
      </c>
      <c r="F58" t="s">
        <v>9</v>
      </c>
    </row>
    <row r="59" spans="1:6" x14ac:dyDescent="0.25">
      <c r="A59" s="4" t="s">
        <v>6</v>
      </c>
      <c r="B59" s="4" t="s">
        <v>7</v>
      </c>
      <c r="C59" s="4" t="s">
        <v>10</v>
      </c>
      <c r="D59">
        <v>202505</v>
      </c>
      <c r="E59" s="5">
        <v>10654.4</v>
      </c>
      <c r="F59" t="s">
        <v>9</v>
      </c>
    </row>
    <row r="60" spans="1:6" x14ac:dyDescent="0.25">
      <c r="A60" s="4" t="s">
        <v>6</v>
      </c>
      <c r="B60" s="4" t="s">
        <v>7</v>
      </c>
      <c r="C60" s="4" t="s">
        <v>8</v>
      </c>
      <c r="D60">
        <v>202406</v>
      </c>
      <c r="E60" s="5">
        <v>353400.36</v>
      </c>
      <c r="F60" t="s">
        <v>9</v>
      </c>
    </row>
    <row r="61" spans="1:6" x14ac:dyDescent="0.25">
      <c r="A61" s="4" t="s">
        <v>6</v>
      </c>
      <c r="B61" s="4" t="s">
        <v>7</v>
      </c>
      <c r="C61" s="4" t="s">
        <v>8</v>
      </c>
      <c r="D61">
        <v>202404</v>
      </c>
      <c r="E61" s="5">
        <v>-13302.83</v>
      </c>
      <c r="F61" t="s">
        <v>9</v>
      </c>
    </row>
    <row r="62" spans="1:6" x14ac:dyDescent="0.25">
      <c r="A62" s="4" t="s">
        <v>6</v>
      </c>
      <c r="B62" s="4" t="s">
        <v>7</v>
      </c>
      <c r="C62" s="4" t="s">
        <v>8</v>
      </c>
      <c r="D62">
        <v>202409</v>
      </c>
      <c r="E62" s="5">
        <v>458345.43</v>
      </c>
      <c r="F62" t="s">
        <v>9</v>
      </c>
    </row>
    <row r="63" spans="1:6" x14ac:dyDescent="0.25">
      <c r="A63" s="4" t="s">
        <v>6</v>
      </c>
      <c r="B63" s="4" t="s">
        <v>7</v>
      </c>
      <c r="C63" s="4" t="s">
        <v>11</v>
      </c>
      <c r="D63">
        <v>202306</v>
      </c>
      <c r="E63" s="5">
        <v>978.53</v>
      </c>
      <c r="F63" t="s">
        <v>9</v>
      </c>
    </row>
    <row r="64" spans="1:6" x14ac:dyDescent="0.25">
      <c r="A64" s="4" t="s">
        <v>6</v>
      </c>
      <c r="B64" s="4" t="s">
        <v>7</v>
      </c>
      <c r="C64" s="4" t="s">
        <v>13</v>
      </c>
      <c r="D64">
        <v>202305</v>
      </c>
      <c r="E64" s="5">
        <v>1700.49</v>
      </c>
      <c r="F64" t="s">
        <v>9</v>
      </c>
    </row>
    <row r="65" spans="1:6" x14ac:dyDescent="0.25">
      <c r="A65" s="4" t="s">
        <v>6</v>
      </c>
      <c r="B65" s="4" t="s">
        <v>7</v>
      </c>
      <c r="C65" s="4" t="s">
        <v>13</v>
      </c>
      <c r="D65">
        <v>202210</v>
      </c>
      <c r="E65" s="5">
        <v>4748.74</v>
      </c>
      <c r="F65" t="s">
        <v>9</v>
      </c>
    </row>
    <row r="66" spans="1:6" x14ac:dyDescent="0.25">
      <c r="A66" s="4" t="s">
        <v>6</v>
      </c>
      <c r="B66" s="4" t="s">
        <v>7</v>
      </c>
      <c r="C66" s="4" t="s">
        <v>13</v>
      </c>
      <c r="D66">
        <v>202212</v>
      </c>
      <c r="E66" s="5">
        <v>5462.88</v>
      </c>
      <c r="F66" t="s">
        <v>9</v>
      </c>
    </row>
    <row r="67" spans="1:6" x14ac:dyDescent="0.25">
      <c r="A67" s="4" t="s">
        <v>6</v>
      </c>
      <c r="B67" s="4" t="s">
        <v>7</v>
      </c>
      <c r="C67" s="4" t="s">
        <v>13</v>
      </c>
      <c r="D67">
        <v>202207</v>
      </c>
      <c r="E67" s="5">
        <v>5596.25</v>
      </c>
      <c r="F67" t="s">
        <v>9</v>
      </c>
    </row>
    <row r="68" spans="1:6" x14ac:dyDescent="0.25">
      <c r="A68" s="4" t="s">
        <v>6</v>
      </c>
      <c r="B68" s="4" t="s">
        <v>7</v>
      </c>
      <c r="C68" s="4" t="s">
        <v>15</v>
      </c>
      <c r="D68">
        <v>202010</v>
      </c>
      <c r="E68" s="5">
        <v>-2017.2</v>
      </c>
      <c r="F68" t="s">
        <v>9</v>
      </c>
    </row>
    <row r="69" spans="1:6" x14ac:dyDescent="0.25">
      <c r="A69" s="4" t="s">
        <v>6</v>
      </c>
      <c r="B69" s="4" t="s">
        <v>7</v>
      </c>
      <c r="C69" s="4" t="s">
        <v>15</v>
      </c>
      <c r="D69">
        <v>202003</v>
      </c>
      <c r="E69" s="5">
        <v>6822.86</v>
      </c>
      <c r="F69" t="s">
        <v>9</v>
      </c>
    </row>
    <row r="70" spans="1:6" x14ac:dyDescent="0.25">
      <c r="A70" s="4" t="s">
        <v>6</v>
      </c>
      <c r="B70" s="4" t="s">
        <v>7</v>
      </c>
      <c r="C70" s="4" t="s">
        <v>8</v>
      </c>
      <c r="D70">
        <v>202502</v>
      </c>
      <c r="E70" s="5">
        <v>-114184.17</v>
      </c>
      <c r="F70" t="s">
        <v>9</v>
      </c>
    </row>
    <row r="71" spans="1:6" x14ac:dyDescent="0.25">
      <c r="A71" s="4" t="s">
        <v>6</v>
      </c>
      <c r="B71" s="4" t="s">
        <v>7</v>
      </c>
      <c r="C71" s="4" t="s">
        <v>10</v>
      </c>
      <c r="D71">
        <v>202401</v>
      </c>
      <c r="E71" s="5">
        <v>6726022.79</v>
      </c>
      <c r="F71" t="s">
        <v>9</v>
      </c>
    </row>
    <row r="72" spans="1:6" x14ac:dyDescent="0.25">
      <c r="A72" s="4" t="s">
        <v>6</v>
      </c>
      <c r="B72" s="4" t="s">
        <v>7</v>
      </c>
      <c r="C72" s="4" t="s">
        <v>10</v>
      </c>
      <c r="D72">
        <v>202403</v>
      </c>
      <c r="E72" s="5">
        <v>-30654.57</v>
      </c>
      <c r="F72" t="s">
        <v>9</v>
      </c>
    </row>
    <row r="73" spans="1:6" x14ac:dyDescent="0.25">
      <c r="A73" s="4" t="s">
        <v>6</v>
      </c>
      <c r="B73" s="4" t="s">
        <v>7</v>
      </c>
      <c r="C73" s="4" t="s">
        <v>10</v>
      </c>
      <c r="D73">
        <v>202407</v>
      </c>
      <c r="E73" s="5">
        <v>-604.6</v>
      </c>
      <c r="F73" t="s">
        <v>9</v>
      </c>
    </row>
    <row r="74" spans="1:6" x14ac:dyDescent="0.25">
      <c r="A74" s="4" t="s">
        <v>6</v>
      </c>
      <c r="B74" s="4" t="s">
        <v>7</v>
      </c>
      <c r="C74" s="4" t="s">
        <v>10</v>
      </c>
      <c r="D74">
        <v>202405</v>
      </c>
      <c r="E74" s="5">
        <v>56864.9</v>
      </c>
      <c r="F74" t="s">
        <v>9</v>
      </c>
    </row>
    <row r="75" spans="1:6" x14ac:dyDescent="0.25">
      <c r="A75" s="4" t="s">
        <v>6</v>
      </c>
      <c r="B75" s="4" t="s">
        <v>7</v>
      </c>
      <c r="C75" s="4" t="s">
        <v>11</v>
      </c>
      <c r="D75">
        <v>202406</v>
      </c>
      <c r="E75" s="5">
        <v>664.4</v>
      </c>
      <c r="F75" t="s">
        <v>9</v>
      </c>
    </row>
    <row r="76" spans="1:6" x14ac:dyDescent="0.25">
      <c r="A76" s="4" t="s">
        <v>6</v>
      </c>
      <c r="B76" s="4" t="s">
        <v>7</v>
      </c>
      <c r="C76" s="4" t="s">
        <v>11</v>
      </c>
      <c r="D76">
        <v>202301</v>
      </c>
      <c r="E76" s="5">
        <v>7163471.5700000003</v>
      </c>
      <c r="F76" t="s">
        <v>9</v>
      </c>
    </row>
    <row r="77" spans="1:6" x14ac:dyDescent="0.25">
      <c r="A77" s="4" t="s">
        <v>6</v>
      </c>
      <c r="B77" s="4" t="s">
        <v>7</v>
      </c>
      <c r="C77" s="4" t="s">
        <v>11</v>
      </c>
      <c r="D77">
        <v>202311</v>
      </c>
      <c r="E77" s="5">
        <v>667.18</v>
      </c>
      <c r="F77" t="s">
        <v>9</v>
      </c>
    </row>
    <row r="78" spans="1:6" x14ac:dyDescent="0.25">
      <c r="A78" s="4" t="s">
        <v>6</v>
      </c>
      <c r="B78" s="4" t="s">
        <v>7</v>
      </c>
      <c r="C78" s="4" t="s">
        <v>11</v>
      </c>
      <c r="D78">
        <v>202308</v>
      </c>
      <c r="E78" s="5">
        <v>358.56</v>
      </c>
      <c r="F78" t="s">
        <v>9</v>
      </c>
    </row>
    <row r="79" spans="1:6" x14ac:dyDescent="0.25">
      <c r="A79" s="4" t="s">
        <v>6</v>
      </c>
      <c r="B79" s="4" t="s">
        <v>7</v>
      </c>
      <c r="C79" s="4" t="s">
        <v>11</v>
      </c>
      <c r="D79">
        <v>202405</v>
      </c>
      <c r="E79" s="5">
        <v>835.19</v>
      </c>
      <c r="F79" t="s">
        <v>9</v>
      </c>
    </row>
    <row r="80" spans="1:6" x14ac:dyDescent="0.25">
      <c r="A80" s="4" t="s">
        <v>6</v>
      </c>
      <c r="B80" s="4" t="s">
        <v>7</v>
      </c>
      <c r="C80" s="4" t="s">
        <v>13</v>
      </c>
      <c r="D80">
        <v>202205</v>
      </c>
      <c r="E80" s="5">
        <v>4243.2700000000004</v>
      </c>
      <c r="F80" t="s">
        <v>9</v>
      </c>
    </row>
    <row r="81" spans="1:6" x14ac:dyDescent="0.25">
      <c r="A81" s="4" t="s">
        <v>6</v>
      </c>
      <c r="B81" s="4" t="s">
        <v>7</v>
      </c>
      <c r="C81" s="4" t="s">
        <v>15</v>
      </c>
      <c r="D81">
        <v>202201</v>
      </c>
      <c r="E81" s="5">
        <v>0</v>
      </c>
      <c r="F81" t="s">
        <v>9</v>
      </c>
    </row>
    <row r="82" spans="1:6" x14ac:dyDescent="0.25">
      <c r="A82" s="4" t="s">
        <v>6</v>
      </c>
      <c r="B82" s="4" t="s">
        <v>7</v>
      </c>
      <c r="C82" s="4" t="s">
        <v>15</v>
      </c>
      <c r="D82">
        <v>202009</v>
      </c>
      <c r="E82" s="5">
        <v>1008.6</v>
      </c>
      <c r="F82" t="s">
        <v>9</v>
      </c>
    </row>
    <row r="83" spans="1:6" x14ac:dyDescent="0.25">
      <c r="A83" s="4" t="s">
        <v>6</v>
      </c>
      <c r="B83" s="4" t="s">
        <v>7</v>
      </c>
      <c r="C83" s="4" t="s">
        <v>15</v>
      </c>
      <c r="D83">
        <v>202007</v>
      </c>
      <c r="E83" s="5">
        <v>13714.82</v>
      </c>
      <c r="F83" t="s">
        <v>9</v>
      </c>
    </row>
  </sheetData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YxQTY5MUY4LUZGRTktNDgzRC05MDg5LTQxRDEzOTc3MjgyN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DI5OTI8L1VzZXJOYW1lPjxEYXRlVGltZT4xLzIyLzIwMjYgMzoyNToyOS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TA9eRtfihU/4mFedaMfDjb/eRWjm40dGVtwU5UU80a0=</DigestValue>
      </Reference>
      <Reference URI="#CLASSIFICATIONHISTORY">
        <DigestMethod Algorithm="http://www.w3.org/2001/04/xmlenc#sha256"/>
        <DigestValue>NSWwEw4oIjk/HdQqpRpFvJXdC2B5LlBOBXPFDP57lQg=</DigestValue>
      </Reference>
    </SignedInfo>
    <SignatureValue>P3YBa+grSMObysiViWcrcLS5ZaCdyRN8ghomeRhEZZs57mF79dVMDdnySkduB2w95I0HQb1ZSge/4RvCRvJsuA==</SignatureValue>
    <Object Id="CLASSIFICATIONHISTORY">
      <ArrayOfString xmlns:xsd="http://www.w3.org/2001/XMLSchema" xmlns:xsi="http://www.w3.org/2001/XMLSchema-instance" xmlns="">
        <string>kt4YCBjOWdPPbdEjMN4wP7+UUd/il6i4</string>
      </ArrayOfString>
    </Object>
  </Signatur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F1A691F8-FFE9-483D-9089-41D139772827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ADBD2855-DA31-42EE-A0F2-8FD7D682E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5FCF34-5397-40BB-BD13-22429CB49C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772B3D-476E-4546-9B26-DD5E00D36A30}">
  <ds:schemaRefs>
    <ds:schemaRef ds:uri="b6888f76-1100-40b0-929b-1efe9044426d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f88ffb1c-9230-4705-a789-27bae69f582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F35DAECE-6407-4EE5-9111-0C66640CF7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Query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s282992</dc:creator>
  <cp:lastModifiedBy>s282992</cp:lastModifiedBy>
  <dcterms:created xsi:type="dcterms:W3CDTF">2026-01-22T14:45:41Z</dcterms:created>
  <dcterms:modified xsi:type="dcterms:W3CDTF">2026-01-22T15:28:06Z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4a22c087-ea97-4da9-a575-f45ce6e460d3</vt:lpwstr>
  </property>
  <property fmtid="{D5CDD505-2E9C-101B-9397-08002B2CF9AE}" pid="3" name="bjClsUserRVM">
    <vt:lpwstr>[]</vt:lpwstr>
  </property>
  <property fmtid="{D5CDD505-2E9C-101B-9397-08002B2CF9AE}" pid="4" name="bjSaver">
    <vt:lpwstr>3/gMbDbSpqgRPl8NczJy6EfBRnrY141R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{F1A691F8-FFE9-483D-9089-41D139772827}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