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d.docs.live.net/e62741a09aa98025/Documents/Documents/Bailey Law Office Clients/Southern Water/"/>
    </mc:Choice>
  </mc:AlternateContent>
  <xr:revisionPtr revIDLastSave="0" documentId="8_{C4B8DC15-288E-48FA-AEB1-D55702497A3B}"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20" yWindow="-120" windowWidth="29040" windowHeight="15720" activeTab="1"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oncurrentCalc="0"/>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0" i="3"/>
  <c r="F40" i="4"/>
  <c r="F45" i="4"/>
  <c r="F40" i="5"/>
  <c r="F45" i="5"/>
  <c r="F40" i="6"/>
  <c r="F45" i="6"/>
  <c r="F40" i="7"/>
  <c r="F45" i="7"/>
  <c r="F40" i="8"/>
  <c r="F45" i="8"/>
  <c r="F40" i="9"/>
  <c r="F45" i="9"/>
  <c r="F40" i="10"/>
  <c r="F45" i="10"/>
  <c r="F40" i="11"/>
  <c r="F45" i="1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<sst xmlns="http://schemas.openxmlformats.org/spreadsheetml/2006/main" count="557" uniqueCount="92">
  <si>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</si>
  <si>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</si>
  <si>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</si>
  <si>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</si>
  <si>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</si>
  <si>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</si>
  <si>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</si>
  <si>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</si>
  <si>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</si>
  <si>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</si>
  <si>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</si>
  <si>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</si>
  <si>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</si>
  <si>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</si>
  <si>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</si>
  <si>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</si>
  <si>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</si>
  <si>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</si>
  <si>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</si>
  <si>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</si>
  <si>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</si>
  <si>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</si>
  <si>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</si>
  <si>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</si>
  <si>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</si>
  <si>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</si>
  <si>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</si>
  <si>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</si>
  <si>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</si>
  <si>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</si>
  <si>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</si>
  <si>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</si>
  <si>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</si>
  <si>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</si>
  <si>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</si>
  <si>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</si>
  <si>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</si>
  <si>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</si>
  <si>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</si>
  <si>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</si>
  <si>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</si>
  <si>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</si>
  <si>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</si>
  <si>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</si>
  <si>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</si>
  <si>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</si>
  <si>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</si>
  <si>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</si>
  <si>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</si>
  <si>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</si>
  <si>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</si>
  <si>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</si>
  <si>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</si>
  <si>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</si>
  <si>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</si>
  <si>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</si>
  <si>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</si>
  <si>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</si>
  <si>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</si>
  <si>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</si>
  <si>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</si>
  <si>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</si>
  <si>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</si>
  <si>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</si>
  <si>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</si>
  <si>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</si>
  <si>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</si>
  <si>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</si>
  <si>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</si>
  <si>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</si>
  <si>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</si>
  <si>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</si>
  <si>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</si>
  <si>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</si>
  <si>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</si>
  <si>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</si>
  <si>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</si>
  <si>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</si>
  <si>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</si>
  <si>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</si>
  <si>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</si>
  <si>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</si>
  <si>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</si>
  <si>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</si>
  <si>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</si>
  <si>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</si>
  <si>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</si>
  <si>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</si>
  <si>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</si>
  <si>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</si>
  <si>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Leak Adjustments and Misreads</t>
  </si>
  <si>
    <t>Brush Creek Tank Leak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</si>
</sst>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4"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37</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38</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39</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85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42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47340</v>
      </c>
    </row>
    <row r="12" spans="1:6" x14ac:dyDescent="0.2">
      <c r="A12" s="16">
        <v>3</v>
      </c>
      <c r="B12" s="20" t="s">
        <v>8</v>
      </c>
      <c r="F12" s="34">
        <f>Jan!F12+Feb!F12+Mar!F12+Apr!F12+May!F12+Jun!F12+July!F12+Aug!F12+Sept!F12+Oct!F12+Nov!F12+Dec!F12</f>
        <v>12892</v>
      </c>
    </row>
    <row r="13" spans="1:6" ht="15.75" x14ac:dyDescent="0.25">
      <c r="A13" s="16">
        <v>4</v>
      </c>
      <c r="B13" s="47" t="s">
        <v>9</v>
      </c>
      <c r="C13" s="48"/>
      <c r="D13" s="48"/>
      <c r="E13" s="48"/>
      <c r="F13" s="8">
        <f>Jan!F13+Feb!F13+Mar!F13+Apr!F13+May!F13+Jun!F13+July!F13+Aug!F13+Sept!F13+Oct!F13+Nov!F13+Dec!F13</f>
        <v>60232</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18461</v>
      </c>
    </row>
    <row r="17" spans="1:7" x14ac:dyDescent="0.2">
      <c r="A17" s="16">
        <v>8</v>
      </c>
      <c r="B17" s="20" t="s">
        <v>12</v>
      </c>
      <c r="F17" s="34">
        <f>Jan!F17+Feb!F17+Mar!F17+Apr!F17+May!F17+Jun!F17+July!F17+Aug!F17+Sept!F17+Oct!F17+Nov!F17+Dec!F17</f>
        <v>2620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0</v>
      </c>
    </row>
    <row r="20" spans="1:7" x14ac:dyDescent="0.2">
      <c r="A20" s="16">
        <v>11</v>
      </c>
      <c r="B20" s="20" t="s">
        <v>15</v>
      </c>
      <c r="F20" s="34">
        <f>Jan!F20+Feb!F20+Mar!F20+Apr!F20+May!F20+Jun!F20+July!F20+Aug!F20+Sept!F20+Oct!F20+Nov!F20+Dec!F20</f>
        <v>1960</v>
      </c>
    </row>
    <row r="21" spans="1:7" x14ac:dyDescent="0.2">
      <c r="A21" s="16">
        <v>12</v>
      </c>
      <c r="B21" s="20" t="s">
        <v>16</v>
      </c>
      <c r="F21" s="34">
        <f>Jan!F21+Feb!F21+Mar!F21+Apr!F21+May!F21+Jun!F21+July!F21+Aug!F21+Sept!F21+Oct!F21+Nov!F21+Dec!F21</f>
        <v>0</v>
      </c>
    </row>
    <row r="22" spans="1:7" x14ac:dyDescent="0.2">
      <c r="A22" s="16">
        <v>13</v>
      </c>
      <c r="B22" s="20" t="s">
        <v>43</v>
      </c>
      <c r="D22" s="23"/>
      <c r="E22" s="23"/>
      <c r="F22" s="34">
        <f>Jan!F22+Feb!F22+Mar!F22+Apr!F22+May!F22+Jun!F22+July!F22+Aug!F22+Sept!F22+Oct!F22+Nov!F22+Dec!F22</f>
        <v>0</v>
      </c>
      <c r="G22" s="24"/>
    </row>
    <row r="23" spans="1:7" ht="15.75" x14ac:dyDescent="0.25">
      <c r="A23" s="16">
        <v>14</v>
      </c>
      <c r="B23" s="47" t="s">
        <v>17</v>
      </c>
      <c r="C23" s="48"/>
      <c r="D23" s="48"/>
      <c r="E23" s="48"/>
      <c r="F23" s="8">
        <f>Jan!F23+Feb!F23+Mar!F23+Apr!F23+May!F23+Jun!F23+July!F23+Aug!F23+Sept!F23+Oct!F23+Nov!F23+Dec!F23</f>
        <v>23041</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1420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1205</v>
      </c>
    </row>
    <row r="29" spans="1:7" x14ac:dyDescent="0.2">
      <c r="A29" s="16">
        <v>20</v>
      </c>
      <c r="B29" s="20" t="s">
        <v>40</v>
      </c>
      <c r="F29" s="34">
        <f>Jan!F29+Feb!F29+Mar!F29+Apr!F29+May!F29+Jun!F29+July!F29+Aug!F29+Sept!F29+Oct!F29+Nov!F29+Dec!F29</f>
        <v>60</v>
      </c>
    </row>
    <row r="30" spans="1:7" x14ac:dyDescent="0.2">
      <c r="A30" s="16">
        <v>21</v>
      </c>
      <c r="B30" s="20" t="s">
        <v>44</v>
      </c>
      <c r="D30" s="23"/>
      <c r="E30" s="23"/>
      <c r="F30" s="34">
        <f>Jan!F30+Feb!F30+Mar!F30+Apr!F30+May!F30+Jun!F30+July!F30+Aug!F30+Sept!F30+Oct!F30+Nov!F30+Dec!F30</f>
        <v>1936</v>
      </c>
      <c r="G30" s="24"/>
    </row>
    <row r="31" spans="1:7" ht="15.75" x14ac:dyDescent="0.25">
      <c r="A31" s="16">
        <v>22</v>
      </c>
      <c r="B31" s="47" t="s">
        <v>22</v>
      </c>
      <c r="C31" s="48"/>
      <c r="D31" s="48"/>
      <c r="E31" s="48"/>
      <c r="F31" s="8">
        <f>Jan!F31+Feb!F31+Mar!F31+Apr!F31+May!F31+Jun!F31+July!F31+Aug!F31+Sept!F31+Oct!F31+Nov!F31+Dec!F31</f>
        <v>4621</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16285</v>
      </c>
    </row>
    <row r="36" spans="1:6" x14ac:dyDescent="0.2">
      <c r="A36" s="16">
        <v>27</v>
      </c>
      <c r="B36" s="20" t="s">
        <v>26</v>
      </c>
      <c r="F36" s="34">
        <f>Jan!F36+Feb!F36+Mar!F36+Apr!F36+May!F36+Jun!F36+July!F36+Aug!F36+Sept!F36+Oct!F36+Nov!F36+Dec!F36</f>
        <v>15635</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0</v>
      </c>
    </row>
    <row r="39" spans="1:6" x14ac:dyDescent="0.2">
      <c r="A39" s="16">
        <v>30</v>
      </c>
      <c r="B39" s="20" t="s">
        <v>83</v>
      </c>
      <c r="F39" s="34">
        <f>Jan!F39+Feb!F39+Mar!F39+Apr!F39+May!F39+Jun!F39+July!F39+Aug!F39+Sept!F39+Oct!F39+Nov!F39+Dec!F39</f>
        <v>650</v>
      </c>
    </row>
    <row r="40" spans="1:6" ht="15.75" x14ac:dyDescent="0.25">
      <c r="A40" s="16">
        <v>31</v>
      </c>
      <c r="B40" s="47" t="s">
        <v>65</v>
      </c>
      <c r="C40" s="48"/>
      <c r="D40" s="48"/>
      <c r="E40" s="48"/>
      <c r="F40" s="8">
        <f>Jan!F40+Feb!F40+Mar!F40+Apr!F40+May!F40+Jun!F40+July!F40+Aug!F40+Sept!F40+Oct!F40+Nov!F40+Dec!F40</f>
        <v>32570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0.54074246247841684</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abSelected="1" topLeftCell="A16"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12" t="s">
        <v>1</v>
      </c>
      <c r="D5" s="43"/>
      <c r="E5" s="44"/>
      <c r="F5" s="45"/>
    </row>
    <row r="6" spans="1:6" ht="18" x14ac:dyDescent="0.25">
      <c r="A6" s="12"/>
    </row>
    <row r="7" spans="1:6" ht="18" x14ac:dyDescent="0.25">
      <c r="A7" s="12" t="s">
        <v>2</v>
      </c>
      <c r="D7" s="13" t="s">
        <v>29</v>
      </c>
      <c r="E7" s="14" t="s">
        <v>3</v>
      </c>
      <c r="F7" s="15">
        <v>2026</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v>47340</v>
      </c>
    </row>
    <row r="12" spans="1:6" x14ac:dyDescent="0.2">
      <c r="A12" s="16">
        <v>3</v>
      </c>
      <c r="B12" s="20" t="s">
        <v>8</v>
      </c>
      <c r="F12" s="28">
        <v>12892</v>
      </c>
    </row>
    <row r="13" spans="1:6" ht="15.75" x14ac:dyDescent="0.25">
      <c r="A13" s="16">
        <v>4</v>
      </c>
      <c r="B13" s="40" t="s">
        <v>9</v>
      </c>
      <c r="C13" s="41"/>
      <c r="D13" s="41"/>
      <c r="E13" s="41"/>
      <c r="F13" s="8">
        <f>SUM(F11:F12)</f>
        <v>60232</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18461</v>
      </c>
    </row>
    <row r="17" spans="1:7" x14ac:dyDescent="0.2">
      <c r="A17" s="16">
        <v>8</v>
      </c>
      <c r="B17" s="20" t="s">
        <v>12</v>
      </c>
      <c r="F17" s="28">
        <v>2620</v>
      </c>
    </row>
    <row r="18" spans="1:7" x14ac:dyDescent="0.2">
      <c r="A18" s="16">
        <v>9</v>
      </c>
      <c r="B18" s="20" t="s">
        <v>13</v>
      </c>
      <c r="F18" s="28"/>
    </row>
    <row r="19" spans="1:7" x14ac:dyDescent="0.2">
      <c r="A19" s="16">
        <v>10</v>
      </c>
      <c r="B19" s="20" t="s">
        <v>14</v>
      </c>
      <c r="F19" s="28"/>
    </row>
    <row r="20" spans="1:7" x14ac:dyDescent="0.2">
      <c r="A20" s="16">
        <v>11</v>
      </c>
      <c r="B20" s="20" t="s">
        <v>15</v>
      </c>
      <c r="F20" s="28">
        <v>1960</v>
      </c>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0" t="s">
        <v>17</v>
      </c>
      <c r="C23" s="41"/>
      <c r="D23" s="41"/>
      <c r="E23" s="41"/>
      <c r="F23" s="8">
        <f>IF(AND(F22&gt;0,D22&lt;&gt;""),SUM(F16:F22),IF(F22=0,SUM(F16:F22),""))</f>
        <v>23041</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v>1420</v>
      </c>
    </row>
    <row r="27" spans="1:7" x14ac:dyDescent="0.2">
      <c r="A27" s="16">
        <v>18</v>
      </c>
      <c r="B27" s="20" t="s">
        <v>20</v>
      </c>
      <c r="F27" s="28"/>
    </row>
    <row r="28" spans="1:7" x14ac:dyDescent="0.2">
      <c r="A28" s="16">
        <v>19</v>
      </c>
      <c r="B28" s="20" t="s">
        <v>21</v>
      </c>
      <c r="F28" s="28">
        <v>1205</v>
      </c>
    </row>
    <row r="29" spans="1:7" x14ac:dyDescent="0.2">
      <c r="A29" s="16">
        <v>20</v>
      </c>
      <c r="B29" s="20" t="s">
        <v>40</v>
      </c>
      <c r="F29" s="28">
        <v>60</v>
      </c>
    </row>
    <row r="30" spans="1:7" x14ac:dyDescent="0.2">
      <c r="A30" s="16">
        <v>21</v>
      </c>
      <c r="B30" s="20" t="s">
        <v>44</v>
      </c>
      <c r="D30" s="22" t="s">
        <v>90</v>
      </c>
      <c r="E30" s="23"/>
      <c r="F30" s="29">
        <v>1936</v>
      </c>
      <c r="G30" s="24" t="str">
        <f>IF(AND(F30&gt;0,D30=""),"Explanation for Other Usage Must be Filled In","")</f>
        <v/>
      </c>
    </row>
    <row r="31" spans="1:7" ht="15.75" x14ac:dyDescent="0.25">
      <c r="A31" s="16">
        <v>22</v>
      </c>
      <c r="B31" s="40" t="s">
        <v>22</v>
      </c>
      <c r="C31" s="41"/>
      <c r="D31" s="41"/>
      <c r="E31" s="41"/>
      <c r="F31" s="8">
        <f>IF(AND(F30&gt;0,D30&lt;&gt;""),SUM(F26:F30),IF(F30=0,SUM(F26:F30),""))</f>
        <v>4621</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v>16285</v>
      </c>
    </row>
    <row r="36" spans="1:7" x14ac:dyDescent="0.2">
      <c r="A36" s="16">
        <v>27</v>
      </c>
      <c r="B36" s="20" t="s">
        <v>26</v>
      </c>
      <c r="F36" s="28">
        <v>15635</v>
      </c>
    </row>
    <row r="37" spans="1:7" x14ac:dyDescent="0.2">
      <c r="A37" s="16">
        <v>28</v>
      </c>
      <c r="B37" s="20" t="s">
        <v>27</v>
      </c>
      <c r="F37" s="28"/>
    </row>
    <row r="38" spans="1:7" x14ac:dyDescent="0.2">
      <c r="A38" s="16">
        <v>29</v>
      </c>
      <c r="B38" s="20" t="s">
        <v>28</v>
      </c>
      <c r="F38" s="28"/>
    </row>
    <row r="39" spans="1:7" x14ac:dyDescent="0.2">
      <c r="A39" s="16">
        <v>30</v>
      </c>
      <c r="B39" s="20" t="s">
        <v>89</v>
      </c>
      <c r="D39" s="22" t="s">
        <v>91</v>
      </c>
      <c r="E39" s="39"/>
      <c r="F39" s="28">
        <v>650</v>
      </c>
      <c r="G39" s="24" t="str">
        <f>IF(AND(F39&gt;0,D39=""),"Explanation for Other Loss Must be Filled In","")</f>
        <v/>
      </c>
    </row>
    <row r="40" spans="1:7" ht="15.75" x14ac:dyDescent="0.25">
      <c r="A40" s="16">
        <v>31</v>
      </c>
      <c r="B40" s="40" t="s">
        <v>65</v>
      </c>
      <c r="C40" s="41"/>
      <c r="D40" s="41"/>
      <c r="E40" s="41"/>
      <c r="F40" s="8">
        <f>SUM(F34:F39)</f>
        <v>32570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0.54074246247841684</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30</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31</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32</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33</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34</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35</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2" t="s">
        <v>0</v>
      </c>
      <c r="B1" s="42"/>
      <c r="C1" s="42"/>
      <c r="D1" s="42"/>
      <c r="E1" s="42"/>
      <c r="F1" s="42"/>
    </row>
    <row r="2" spans="1:6" ht="15" customHeight="1" x14ac:dyDescent="0.5">
      <c r="A2" s="11"/>
      <c r="B2" s="11"/>
      <c r="C2" s="11"/>
      <c r="D2" s="11"/>
      <c r="E2" s="11"/>
      <c r="F2" s="11"/>
    </row>
    <row r="3" spans="1:6" ht="23.25" x14ac:dyDescent="0.35">
      <c r="A3" s="46" t="s">
        <v>48</v>
      </c>
      <c r="B3" s="46"/>
      <c r="C3" s="46"/>
      <c r="D3" s="46"/>
      <c r="E3" s="46"/>
      <c r="F3" s="46"/>
    </row>
    <row r="5" spans="1:6" ht="18" x14ac:dyDescent="0.25">
      <c r="A5" s="30" t="s">
        <v>1</v>
      </c>
      <c r="D5" s="49" t="str">
        <f>IF(Jan!D5="","",Jan!D5)</f>
        <v/>
      </c>
      <c r="E5" s="50"/>
      <c r="F5" s="51"/>
    </row>
    <row r="6" spans="1:6" ht="18" x14ac:dyDescent="0.25">
      <c r="A6" s="30"/>
    </row>
    <row r="7" spans="1:6" ht="18" x14ac:dyDescent="0.25">
      <c r="A7" s="30" t="s">
        <v>2</v>
      </c>
      <c r="D7" s="13" t="s">
        <v>36</v>
      </c>
      <c r="E7" s="14" t="s">
        <v>3</v>
      </c>
      <c r="F7" s="13">
        <f>IF(Jan!F7="","",Jan!F7)</f>
        <v>2026</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7" t="s">
        <v>9</v>
      </c>
      <c r="C13" s="48"/>
      <c r="D13" s="48"/>
      <c r="E13" s="48"/>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7" t="s">
        <v>17</v>
      </c>
      <c r="C23" s="48"/>
      <c r="D23" s="48"/>
      <c r="E23" s="48"/>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7" t="s">
        <v>22</v>
      </c>
      <c r="C31" s="48"/>
      <c r="D31" s="48"/>
      <c r="E31" s="48"/>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7" t="s">
        <v>65</v>
      </c>
      <c r="C40" s="48"/>
      <c r="D40" s="48"/>
      <c r="E40" s="48"/>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7C600-9D80-4AEA-8391-E1ECEDD82EBE}">
  <ds:schemaRefs>
    <ds:schemaRef ds:uri="http://schemas.microsoft.com/sharepoint/v3/contenttype/forms"/>
  </ds:schemaRefs>
</ds:datastoreItem>
</file>

<file path=customXml/itemProps2.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steven bailey</cp:lastModifiedBy>
  <cp:lastPrinted>2020-03-02T16:50:44Z</cp:lastPrinted>
  <dcterms:created xsi:type="dcterms:W3CDTF">2018-07-10T15:33:25Z</dcterms:created>
  <dcterms:modified xsi:type="dcterms:W3CDTF">2026-02-09T15:58:35Z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