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ate Case\"/>
    </mc:Choice>
  </mc:AlternateContent>
  <xr:revisionPtr revIDLastSave="0" documentId="13_ncr:1_{D5AD9CB0-36A1-4210-A6C1-6C20C64963BA}" xr6:coauthVersionLast="47" xr6:coauthVersionMax="47" xr10:uidLastSave="{00000000-0000-0000-0000-000000000000}"/>
  <bookViews>
    <workbookView xWindow="55320" yWindow="3720" windowWidth="38700" windowHeight="15345" activeTab="1" xr2:uid="{7B759958-E608-464E-8240-018BA900E3AF}"/>
  </bookViews>
  <sheets>
    <sheet name="Long Term Debt" sheetId="1" r:id="rId1"/>
    <sheet name="Short Term Deb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" l="1"/>
  <c r="I13" i="3"/>
  <c r="I16" i="3" s="1"/>
  <c r="E71" i="1"/>
  <c r="E68" i="1"/>
  <c r="E64" i="1"/>
  <c r="E66" i="1" s="1"/>
  <c r="I66" i="1"/>
  <c r="H66" i="1"/>
  <c r="A65" i="1"/>
  <c r="A66" i="1"/>
  <c r="A67" i="1"/>
  <c r="A68" i="1"/>
  <c r="A69" i="1"/>
  <c r="A70" i="1"/>
  <c r="A71" i="1"/>
  <c r="A72" i="1"/>
  <c r="H60" i="1"/>
  <c r="H64" i="1" s="1"/>
  <c r="H61" i="1"/>
  <c r="H62" i="1"/>
  <c r="H63" i="1"/>
  <c r="H59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E57" i="1" l="1"/>
  <c r="H54" i="1"/>
  <c r="H55" i="1"/>
  <c r="H56" i="1"/>
  <c r="H53" i="1"/>
  <c r="H57" i="1" l="1"/>
  <c r="E51" i="1"/>
  <c r="H12" i="1" l="1"/>
  <c r="H51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G20" i="3"/>
  <c r="E16" i="3"/>
  <c r="I18" i="3" s="1"/>
</calcChain>
</file>

<file path=xl/sharedStrings.xml><?xml version="1.0" encoding="utf-8"?>
<sst xmlns="http://schemas.openxmlformats.org/spreadsheetml/2006/main" count="180" uniqueCount="105">
  <si>
    <t>Actual</t>
  </si>
  <si>
    <t>Annualized</t>
  </si>
  <si>
    <t>Test</t>
  </si>
  <si>
    <t xml:space="preserve">Type </t>
  </si>
  <si>
    <t>Date</t>
  </si>
  <si>
    <t>Cost</t>
  </si>
  <si>
    <t>Year</t>
  </si>
  <si>
    <t>of Debt</t>
  </si>
  <si>
    <t>of</t>
  </si>
  <si>
    <t>Amount</t>
  </si>
  <si>
    <t>Interest</t>
  </si>
  <si>
    <t>Type of</t>
  </si>
  <si>
    <t>Col. (d) x</t>
  </si>
  <si>
    <t>Line No.</t>
  </si>
  <si>
    <t>Issue</t>
  </si>
  <si>
    <t>Maturity</t>
  </si>
  <si>
    <t>Outstanding</t>
  </si>
  <si>
    <t>Rate</t>
  </si>
  <si>
    <t>Obligation</t>
  </si>
  <si>
    <t>Col. (g)</t>
  </si>
  <si>
    <t>(a)</t>
  </si>
  <si>
    <t>(b)</t>
  </si>
  <si>
    <t>(c)</t>
  </si>
  <si>
    <t>(d)</t>
  </si>
  <si>
    <t>(e)</t>
  </si>
  <si>
    <t>(f)</t>
  </si>
  <si>
    <t>(g)</t>
  </si>
  <si>
    <t>(k)</t>
  </si>
  <si>
    <t>Insturment</t>
  </si>
  <si>
    <t>Expense</t>
  </si>
  <si>
    <t>Schedule of Short-Term Debt</t>
  </si>
  <si>
    <t>Total Short Term Debt</t>
  </si>
  <si>
    <t>Actual Interest Paid or Accrued on Short-Term Debt</t>
  </si>
  <si>
    <t xml:space="preserve">   During the Test Year [Report in Col. (f) of this Schedule]</t>
  </si>
  <si>
    <t>Annualized Cost Rate [Total Col. (i) / Total Col. (d)]</t>
  </si>
  <si>
    <t>CoBank</t>
  </si>
  <si>
    <t>CFC</t>
  </si>
  <si>
    <t>FFB</t>
  </si>
  <si>
    <t>Total FFB</t>
  </si>
  <si>
    <t>Total CFC</t>
  </si>
  <si>
    <t>Grand Total</t>
  </si>
  <si>
    <t>Annualized Cost Rate</t>
  </si>
  <si>
    <t>Actual Test Year Cost Rate</t>
  </si>
  <si>
    <t>For the Year Ended December 31, 2024</t>
  </si>
  <si>
    <t xml:space="preserve">  [Total Col. (g) / Total Col. (d)</t>
  </si>
  <si>
    <t>For the Test Year Ended 12/31/2024</t>
  </si>
  <si>
    <t>Exhibit 15 - Page 1</t>
  </si>
  <si>
    <t>Exhibit 15 - page 2</t>
  </si>
  <si>
    <t>Clark Energy Eooperative</t>
  </si>
  <si>
    <t>1-1</t>
  </si>
  <si>
    <t>1-2</t>
  </si>
  <si>
    <t>1-3</t>
  </si>
  <si>
    <t>1-4</t>
  </si>
  <si>
    <t>1-5</t>
  </si>
  <si>
    <t>1-6</t>
  </si>
  <si>
    <t>1-7</t>
  </si>
  <si>
    <t>2-1</t>
  </si>
  <si>
    <t>2-2</t>
  </si>
  <si>
    <t>2-3</t>
  </si>
  <si>
    <t>2-4</t>
  </si>
  <si>
    <t>2-5</t>
  </si>
  <si>
    <t>2-6</t>
  </si>
  <si>
    <t>2-7</t>
  </si>
  <si>
    <t>2-8</t>
  </si>
  <si>
    <t>3-1</t>
  </si>
  <si>
    <t>3-2</t>
  </si>
  <si>
    <t>3-3</t>
  </si>
  <si>
    <t>3-4</t>
  </si>
  <si>
    <t>4-1</t>
  </si>
  <si>
    <t>4-2</t>
  </si>
  <si>
    <t>4-3</t>
  </si>
  <si>
    <t>4-4</t>
  </si>
  <si>
    <t>4-5</t>
  </si>
  <si>
    <t>4-6</t>
  </si>
  <si>
    <t>4-7</t>
  </si>
  <si>
    <t>4-8</t>
  </si>
  <si>
    <t>4-9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</si>
  <si>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</si>
  <si>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</si>
  <si>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</si>
  <si>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</si>
  <si>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</si>
  <si>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</si>
  <si>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</si>
  <si>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</si>
  <si>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</si>
  <si>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6-1</t>
  </si>
  <si>
    <t>6-2</t>
  </si>
  <si>
    <t>Exhibit 15 - Debt Instruments</t>
  </si>
  <si>
    <t>9023-001</t>
  </si>
  <si>
    <t>8-1</t>
  </si>
  <si>
    <t>8-2</t>
  </si>
  <si>
    <t>8-3</t>
  </si>
  <si>
    <t>8-4</t>
  </si>
  <si>
    <t>8-5</t>
  </si>
  <si>
    <t>RUS</t>
  </si>
  <si>
    <t>Total RUS</t>
  </si>
  <si>
    <t>Clark Energy Cooperative Incorporated</t>
  </si>
  <si>
    <t>Case No. 2025-00230</t>
  </si>
  <si>
    <t>Case No. 2025- 00230</t>
  </si>
  <si>
    <t>Average</t>
  </si>
  <si>
    <t>Balance</t>
  </si>
  <si>
    <t>Interest Cost</t>
  </si>
  <si>
    <t>Col. (e)</t>
  </si>
  <si>
    <t>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</si>
</sst>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horizontal="right"/>
    </xf>
    <xf numFmtId="43" fontId="1" fillId="0" borderId="0" xfId="1" applyFont="1" applyBorder="1" applyAlignment="1">
      <alignment horizontal="left"/>
    </xf>
    <xf numFmtId="43" fontId="1" fillId="0" borderId="0" xfId="1" applyFont="1" applyBorder="1" applyAlignment="1">
      <alignment horizontal="center"/>
    </xf>
    <xf numFmtId="0" fontId="0" fillId="0" borderId="10" xfId="0" applyBorder="1"/>
    <xf numFmtId="10" fontId="0" fillId="0" borderId="0" xfId="3" applyNumberFormat="1" applyFont="1"/>
    <xf numFmtId="0" fontId="0" fillId="0" borderId="0" xfId="0" applyAlignment="1">
      <alignment horizontal="left"/>
    </xf>
    <xf numFmtId="44" fontId="0" fillId="0" borderId="0" xfId="2" applyFont="1"/>
    <xf numFmtId="44" fontId="0" fillId="0" borderId="10" xfId="2" applyFont="1" applyBorder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left"/>
    </xf>
    <xf numFmtId="164" fontId="0" fillId="0" borderId="0" xfId="3" applyNumberFormat="1" applyFont="1"/>
    <xf numFmtId="0" fontId="0" fillId="0" borderId="10" xfId="0" applyBorder="1" applyAlignment="1">
      <alignment horizontal="center"/>
    </xf>
    <xf numFmtId="4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/>
    <xf numFmtId="10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0" applyNumberFormat="1"/>
    <xf numFmtId="164" fontId="0" fillId="0" borderId="10" xfId="0" applyNumberFormat="1" applyBorder="1"/>
    <xf numFmtId="44" fontId="0" fillId="0" borderId="0" xfId="2" applyFont="1" applyBorder="1"/>
    <xf numFmtId="165" fontId="0" fillId="0" borderId="0" xfId="0" applyNumberFormat="1"/>
    <xf numFmtId="165" fontId="0" fillId="0" borderId="10" xfId="0" applyNumberFormat="1" applyBorder="1"/>
    <xf numFmtId="14" fontId="0" fillId="0" borderId="10" xfId="0" applyNumberFormat="1" applyBorder="1"/>
    <xf numFmtId="44" fontId="0" fillId="0" borderId="3" xfId="2" applyFont="1" applyBorder="1"/>
    <xf numFmtId="43" fontId="0" fillId="0" borderId="10" xfId="1" applyFont="1" applyFill="1" applyBorder="1" applyAlignment="1">
      <alignment horizontal="center"/>
    </xf>
    <xf numFmtId="44" fontId="0" fillId="0" borderId="10" xfId="2" applyFont="1" applyFill="1" applyBorder="1"/>
    <xf numFmtId="14" fontId="6" fillId="0" borderId="0" xfId="0" applyNumberFormat="1" applyFont="1"/>
    <xf numFmtId="14" fontId="6" fillId="0" borderId="10" xfId="0" applyNumberFormat="1" applyFont="1" applyBorder="1"/>
    <xf numFmtId="14" fontId="6" fillId="0" borderId="0" xfId="0" applyNumberFormat="1" applyFont="1" applyAlignment="1">
      <alignment horizontal="center"/>
    </xf>
    <xf numFmtId="43" fontId="0" fillId="0" borderId="10" xfId="1" applyFont="1" applyBorder="1" applyAlignment="1">
      <alignment horizontal="left"/>
    </xf>
    <xf numFmtId="14" fontId="6" fillId="0" borderId="10" xfId="0" applyNumberFormat="1" applyFont="1" applyBorder="1" applyAlignment="1">
      <alignment horizontal="center"/>
    </xf>
    <xf numFmtId="164" fontId="0" fillId="0" borderId="10" xfId="3" applyNumberFormat="1" applyFont="1" applyBorder="1"/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0" fillId="0" borderId="0" xfId="2" applyFo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10" fontId="0" fillId="0" borderId="0" xfId="3" applyNumberFormat="1" applyFont="1"/>
    <xf numFmtId="44" fontId="0" fillId="0" borderId="0" xfId="2" applyFont="1"/>
    <xf numFmtId="44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D351-9CCD-4C4B-AB13-22FF3F786DBC}">
  <sheetPr>
    <pageSetUpPr fitToPage="1"/>
  </sheetPr>
  <dimension ref="A1:I72"/>
  <sheetViews>
    <sheetView workbookViewId="0">
      <pane xSplit="4" ySplit="11" topLeftCell="E12" activePane="bottomRight" state="frozen"/>
      <selection pane="topRight" activeCell="E1" sqref="E1"/>
      <selection pane="bottomLeft" activeCell="A13" sqref="A13"/>
      <selection pane="bottomRight" activeCell="G68" sqref="G68"/>
    </sheetView>
  </sheetViews>
  <sheetFormatPr defaultRowHeight="15" x14ac:dyDescent="0.25"/>
  <cols>
    <col min="2" max="2" width="9.5703125" bestFit="1" customWidth="1"/>
    <col min="3" max="4" width="10.7109375" bestFit="1" customWidth="1"/>
    <col min="5" max="5" width="16.28515625" bestFit="1" customWidth="1"/>
    <col min="7" max="7" width="10.28515625" bestFit="1" customWidth="1"/>
    <col min="8" max="8" width="14.28515625" bestFit="1" customWidth="1"/>
    <col min="9" max="9" width="16.28515625" customWidth="1"/>
  </cols>
  <sheetData>
    <row r="1" spans="1:9" ht="18.75" x14ac:dyDescent="0.3">
      <c r="A1" s="30" t="s">
        <v>48</v>
      </c>
      <c r="B1" s="31"/>
      <c r="C1" s="31"/>
      <c r="D1" s="31"/>
      <c r="G1" t="s">
        <v>46</v>
      </c>
      <c r="H1" s="13"/>
    </row>
    <row r="2" spans="1:9" ht="18.75" x14ac:dyDescent="0.3">
      <c r="A2" s="30" t="s">
        <v>98</v>
      </c>
      <c r="B2" s="31"/>
      <c r="C2" s="31"/>
      <c r="D2" s="31"/>
    </row>
    <row r="3" spans="1:9" ht="18.75" x14ac:dyDescent="0.3">
      <c r="A3" s="30" t="s">
        <v>43</v>
      </c>
      <c r="B3" s="31"/>
      <c r="C3" s="31"/>
      <c r="D3" s="31"/>
    </row>
    <row r="4" spans="1:9" ht="18.75" x14ac:dyDescent="0.3">
      <c r="A4" s="30" t="s">
        <v>88</v>
      </c>
      <c r="B4" s="31"/>
      <c r="C4" s="31"/>
      <c r="D4" s="31"/>
    </row>
    <row r="6" spans="1:9" x14ac:dyDescent="0.25">
      <c r="A6" s="1"/>
      <c r="B6" s="2"/>
      <c r="C6" s="3"/>
      <c r="D6" s="2"/>
      <c r="E6" s="3"/>
      <c r="F6" s="2"/>
      <c r="G6" s="2"/>
      <c r="H6" s="2"/>
      <c r="I6" s="4" t="s">
        <v>0</v>
      </c>
    </row>
    <row r="7" spans="1:9" x14ac:dyDescent="0.25">
      <c r="A7" s="5"/>
      <c r="B7" s="6"/>
      <c r="C7" s="7"/>
      <c r="D7" s="6"/>
      <c r="E7" s="7"/>
      <c r="F7" s="6"/>
      <c r="G7" s="6"/>
      <c r="H7" s="6" t="s">
        <v>1</v>
      </c>
      <c r="I7" s="8" t="s">
        <v>2</v>
      </c>
    </row>
    <row r="8" spans="1:9" x14ac:dyDescent="0.25">
      <c r="A8" s="5"/>
      <c r="B8" s="6" t="s">
        <v>3</v>
      </c>
      <c r="C8" s="7" t="s">
        <v>4</v>
      </c>
      <c r="D8" s="6" t="s">
        <v>4</v>
      </c>
      <c r="E8" s="7"/>
      <c r="F8" s="6"/>
      <c r="G8" s="6"/>
      <c r="H8" s="6" t="s">
        <v>5</v>
      </c>
      <c r="I8" s="8" t="s">
        <v>6</v>
      </c>
    </row>
    <row r="9" spans="1:9" x14ac:dyDescent="0.25">
      <c r="A9" s="5"/>
      <c r="B9" s="6" t="s">
        <v>7</v>
      </c>
      <c r="C9" s="7" t="s">
        <v>8</v>
      </c>
      <c r="D9" s="6" t="s">
        <v>8</v>
      </c>
      <c r="E9" s="7" t="s">
        <v>9</v>
      </c>
      <c r="F9" s="6" t="s">
        <v>10</v>
      </c>
      <c r="G9" s="6" t="s">
        <v>11</v>
      </c>
      <c r="H9" s="6" t="s">
        <v>12</v>
      </c>
      <c r="I9" s="8" t="s">
        <v>10</v>
      </c>
    </row>
    <row r="10" spans="1:9" x14ac:dyDescent="0.25">
      <c r="A10" s="5" t="s">
        <v>13</v>
      </c>
      <c r="B10" s="6" t="s">
        <v>14</v>
      </c>
      <c r="C10" s="7" t="s">
        <v>14</v>
      </c>
      <c r="D10" s="6" t="s">
        <v>15</v>
      </c>
      <c r="E10" s="7" t="s">
        <v>16</v>
      </c>
      <c r="F10" s="6" t="s">
        <v>17</v>
      </c>
      <c r="G10" s="6" t="s">
        <v>18</v>
      </c>
      <c r="H10" s="6" t="s">
        <v>19</v>
      </c>
      <c r="I10" s="8" t="s">
        <v>5</v>
      </c>
    </row>
    <row r="11" spans="1:9" x14ac:dyDescent="0.25">
      <c r="A11" s="9"/>
      <c r="B11" s="10" t="s">
        <v>20</v>
      </c>
      <c r="C11" s="11" t="s">
        <v>21</v>
      </c>
      <c r="D11" s="10" t="s">
        <v>22</v>
      </c>
      <c r="E11" s="11" t="s">
        <v>23</v>
      </c>
      <c r="F11" s="10" t="s">
        <v>24</v>
      </c>
      <c r="G11" s="10" t="s">
        <v>25</v>
      </c>
      <c r="H11" s="10" t="s">
        <v>26</v>
      </c>
      <c r="I11" s="12" t="s">
        <v>27</v>
      </c>
    </row>
    <row r="12" spans="1:9" x14ac:dyDescent="0.25">
      <c r="A12" s="21">
        <v>1</v>
      </c>
      <c r="B12" s="22" t="s">
        <v>49</v>
      </c>
      <c r="C12" s="28">
        <v>36686</v>
      </c>
      <c r="D12" s="28">
        <v>48947</v>
      </c>
      <c r="E12" s="19">
        <v>363662.59000000008</v>
      </c>
      <c r="F12" s="32">
        <v>2.393E-2</v>
      </c>
      <c r="G12" s="21" t="s">
        <v>37</v>
      </c>
      <c r="H12" s="19">
        <f>E12*F12</f>
        <v>8702.4457787000028</v>
      </c>
    </row>
    <row r="13" spans="1:9" x14ac:dyDescent="0.25">
      <c r="A13" s="21">
        <f>A12+1</f>
        <v>2</v>
      </c>
      <c r="B13" s="22" t="s">
        <v>50</v>
      </c>
      <c r="C13" s="28">
        <v>36724</v>
      </c>
      <c r="D13" s="28">
        <v>48947</v>
      </c>
      <c r="E13" s="19">
        <v>1090987.3800000001</v>
      </c>
      <c r="F13" s="32">
        <v>2.393E-2</v>
      </c>
      <c r="G13" s="21" t="s">
        <v>37</v>
      </c>
      <c r="H13" s="19">
        <f t="shared" ref="H13:H50" si="0">E13*F13</f>
        <v>26107.328003400002</v>
      </c>
    </row>
    <row r="14" spans="1:9" x14ac:dyDescent="0.25">
      <c r="A14" s="21">
        <f t="shared" ref="A14:A72" si="1">A13+1</f>
        <v>3</v>
      </c>
      <c r="B14" s="22" t="s">
        <v>51</v>
      </c>
      <c r="C14" s="28">
        <v>37001</v>
      </c>
      <c r="D14" s="28">
        <v>48947</v>
      </c>
      <c r="E14" s="19">
        <v>1028310.7700000001</v>
      </c>
      <c r="F14" s="32">
        <v>2.393E-2</v>
      </c>
      <c r="G14" s="21" t="s">
        <v>37</v>
      </c>
      <c r="H14" s="19">
        <f t="shared" si="0"/>
        <v>24607.476726100002</v>
      </c>
    </row>
    <row r="15" spans="1:9" x14ac:dyDescent="0.25">
      <c r="A15" s="21">
        <f t="shared" si="1"/>
        <v>4</v>
      </c>
      <c r="B15" s="22" t="s">
        <v>52</v>
      </c>
      <c r="C15" s="28">
        <v>37222</v>
      </c>
      <c r="D15" s="28">
        <v>48947</v>
      </c>
      <c r="E15" s="19">
        <v>730573.0399999998</v>
      </c>
      <c r="F15" s="32">
        <v>2.0039999999999999E-2</v>
      </c>
      <c r="G15" s="21" t="s">
        <v>37</v>
      </c>
      <c r="H15" s="19">
        <f t="shared" si="0"/>
        <v>14640.683721599995</v>
      </c>
    </row>
    <row r="16" spans="1:9" x14ac:dyDescent="0.25">
      <c r="A16" s="21">
        <f t="shared" si="1"/>
        <v>5</v>
      </c>
      <c r="B16" s="22" t="s">
        <v>53</v>
      </c>
      <c r="C16" s="28">
        <v>37299</v>
      </c>
      <c r="D16" s="28">
        <v>48947</v>
      </c>
      <c r="E16" s="19">
        <v>1630418.0399999998</v>
      </c>
      <c r="F16" s="32">
        <v>2.0039999999999999E-2</v>
      </c>
      <c r="G16" s="21" t="s">
        <v>37</v>
      </c>
      <c r="H16" s="19">
        <f t="shared" si="0"/>
        <v>32673.577521599993</v>
      </c>
    </row>
    <row r="17" spans="1:8" x14ac:dyDescent="0.25">
      <c r="A17" s="21">
        <f t="shared" si="1"/>
        <v>6</v>
      </c>
      <c r="B17" s="22" t="s">
        <v>54</v>
      </c>
      <c r="C17" s="28">
        <v>37491</v>
      </c>
      <c r="D17" s="28">
        <v>48947</v>
      </c>
      <c r="E17" s="19">
        <v>1423693.15</v>
      </c>
      <c r="F17" s="32">
        <v>2.3640000000000001E-2</v>
      </c>
      <c r="G17" s="21" t="s">
        <v>37</v>
      </c>
      <c r="H17" s="19">
        <f t="shared" si="0"/>
        <v>33656.106066</v>
      </c>
    </row>
    <row r="18" spans="1:8" x14ac:dyDescent="0.25">
      <c r="A18" s="21">
        <f t="shared" si="1"/>
        <v>7</v>
      </c>
      <c r="B18" s="22" t="s">
        <v>55</v>
      </c>
      <c r="C18" s="28">
        <v>37648</v>
      </c>
      <c r="D18" s="28">
        <v>48947</v>
      </c>
      <c r="E18" s="19">
        <v>1031244.1500000003</v>
      </c>
      <c r="F18" s="32">
        <v>2.3640000000000001E-2</v>
      </c>
      <c r="G18" s="21" t="s">
        <v>37</v>
      </c>
      <c r="H18" s="19">
        <f t="shared" si="0"/>
        <v>24378.611706000007</v>
      </c>
    </row>
    <row r="19" spans="1:8" x14ac:dyDescent="0.25">
      <c r="A19" s="21">
        <f t="shared" si="1"/>
        <v>8</v>
      </c>
      <c r="B19" s="22" t="s">
        <v>56</v>
      </c>
      <c r="C19" s="28">
        <v>38001</v>
      </c>
      <c r="D19" s="27">
        <v>49674</v>
      </c>
      <c r="E19" s="19">
        <v>1436871.31</v>
      </c>
      <c r="F19" s="32">
        <v>4.5060000000000003E-2</v>
      </c>
      <c r="G19" s="21" t="s">
        <v>37</v>
      </c>
      <c r="H19" s="19">
        <f t="shared" si="0"/>
        <v>64745.421228600004</v>
      </c>
    </row>
    <row r="20" spans="1:8" x14ac:dyDescent="0.25">
      <c r="A20" s="21">
        <f t="shared" si="1"/>
        <v>9</v>
      </c>
      <c r="B20" s="22" t="s">
        <v>57</v>
      </c>
      <c r="C20" s="28">
        <v>38177</v>
      </c>
      <c r="D20" s="27">
        <v>49674</v>
      </c>
      <c r="E20" s="19">
        <v>1436871.31</v>
      </c>
      <c r="F20" s="32">
        <v>4.5060000000000003E-2</v>
      </c>
      <c r="G20" s="21" t="s">
        <v>37</v>
      </c>
      <c r="H20" s="19">
        <f t="shared" si="0"/>
        <v>64745.421228600004</v>
      </c>
    </row>
    <row r="21" spans="1:8" x14ac:dyDescent="0.25">
      <c r="A21" s="21">
        <f t="shared" si="1"/>
        <v>10</v>
      </c>
      <c r="B21" s="22" t="s">
        <v>58</v>
      </c>
      <c r="C21" s="41">
        <v>38216</v>
      </c>
      <c r="D21" s="27">
        <v>49674</v>
      </c>
      <c r="E21" s="19">
        <v>574748.68000000017</v>
      </c>
      <c r="F21" s="32">
        <v>4.5060000000000003E-2</v>
      </c>
      <c r="G21" s="21" t="s">
        <v>37</v>
      </c>
      <c r="H21" s="19">
        <f t="shared" si="0"/>
        <v>25898.17552080001</v>
      </c>
    </row>
    <row r="22" spans="1:8" x14ac:dyDescent="0.25">
      <c r="A22" s="21">
        <f t="shared" si="1"/>
        <v>11</v>
      </c>
      <c r="B22" s="22" t="s">
        <v>59</v>
      </c>
      <c r="C22" s="41">
        <v>38341</v>
      </c>
      <c r="D22" s="27">
        <v>49674</v>
      </c>
      <c r="E22" s="19">
        <v>1060411.2600000002</v>
      </c>
      <c r="F22" s="32">
        <v>4.5060000000000003E-2</v>
      </c>
      <c r="G22" s="21" t="s">
        <v>37</v>
      </c>
      <c r="H22" s="19">
        <f t="shared" si="0"/>
        <v>47782.131375600016</v>
      </c>
    </row>
    <row r="23" spans="1:8" x14ac:dyDescent="0.25">
      <c r="A23" s="21">
        <f t="shared" si="1"/>
        <v>12</v>
      </c>
      <c r="B23" s="22" t="s">
        <v>60</v>
      </c>
      <c r="C23" s="41">
        <v>38628</v>
      </c>
      <c r="D23" s="27">
        <v>51412</v>
      </c>
      <c r="E23" s="19">
        <v>957557.45999999985</v>
      </c>
      <c r="F23" s="32">
        <v>3.4930000000000003E-2</v>
      </c>
      <c r="G23" s="21" t="s">
        <v>37</v>
      </c>
      <c r="H23" s="19">
        <f t="shared" si="0"/>
        <v>33447.482077799999</v>
      </c>
    </row>
    <row r="24" spans="1:8" x14ac:dyDescent="0.25">
      <c r="A24" s="21">
        <f t="shared" si="1"/>
        <v>13</v>
      </c>
      <c r="B24" s="22" t="s">
        <v>61</v>
      </c>
      <c r="C24" s="41">
        <v>38926</v>
      </c>
      <c r="D24" s="27">
        <v>51710</v>
      </c>
      <c r="E24" s="19">
        <v>662521.01</v>
      </c>
      <c r="F24" s="32">
        <v>3.8559999999999997E-2</v>
      </c>
      <c r="G24" s="21" t="s">
        <v>37</v>
      </c>
      <c r="H24" s="19">
        <f t="shared" si="0"/>
        <v>25546.810145599997</v>
      </c>
    </row>
    <row r="25" spans="1:8" x14ac:dyDescent="0.25">
      <c r="A25" s="21">
        <f t="shared" si="1"/>
        <v>14</v>
      </c>
      <c r="B25" s="22" t="s">
        <v>62</v>
      </c>
      <c r="C25" s="41">
        <v>39136</v>
      </c>
      <c r="D25" s="27">
        <v>51920</v>
      </c>
      <c r="E25" s="19">
        <v>776287.8600000001</v>
      </c>
      <c r="F25" s="32">
        <v>1.8579999999999999E-2</v>
      </c>
      <c r="G25" s="21" t="s">
        <v>37</v>
      </c>
      <c r="H25" s="19">
        <f t="shared" si="0"/>
        <v>14423.428438800001</v>
      </c>
    </row>
    <row r="26" spans="1:8" x14ac:dyDescent="0.25">
      <c r="A26" s="21">
        <f t="shared" si="1"/>
        <v>15</v>
      </c>
      <c r="B26" s="22" t="s">
        <v>63</v>
      </c>
      <c r="C26" s="41">
        <v>39254</v>
      </c>
      <c r="D26" s="27">
        <v>52038</v>
      </c>
      <c r="E26" s="19">
        <v>1028260.4099999999</v>
      </c>
      <c r="F26" s="32">
        <v>3.4930000000000003E-2</v>
      </c>
      <c r="G26" s="21" t="s">
        <v>37</v>
      </c>
      <c r="H26" s="19">
        <f t="shared" si="0"/>
        <v>35917.136121299998</v>
      </c>
    </row>
    <row r="27" spans="1:8" x14ac:dyDescent="0.25">
      <c r="A27" s="21">
        <f t="shared" si="1"/>
        <v>16</v>
      </c>
      <c r="B27" s="22" t="s">
        <v>64</v>
      </c>
      <c r="C27" s="41">
        <v>39756</v>
      </c>
      <c r="D27" s="27">
        <v>52231</v>
      </c>
      <c r="E27" s="19">
        <v>2444791.6999999988</v>
      </c>
      <c r="F27" s="32">
        <v>3.0890000000000001E-2</v>
      </c>
      <c r="G27" s="21" t="s">
        <v>37</v>
      </c>
      <c r="H27" s="19">
        <f t="shared" si="0"/>
        <v>75519.615612999958</v>
      </c>
    </row>
    <row r="28" spans="1:8" x14ac:dyDescent="0.25">
      <c r="A28" s="21">
        <f t="shared" si="1"/>
        <v>17</v>
      </c>
      <c r="B28" s="22" t="s">
        <v>65</v>
      </c>
      <c r="C28" s="41">
        <v>40031</v>
      </c>
      <c r="D28" s="27">
        <v>16290</v>
      </c>
      <c r="E28" s="19">
        <v>1185549.6600000001</v>
      </c>
      <c r="F28" s="32">
        <v>3.49E-2</v>
      </c>
      <c r="G28" s="21" t="s">
        <v>37</v>
      </c>
      <c r="H28" s="19">
        <f t="shared" si="0"/>
        <v>41375.683134000006</v>
      </c>
    </row>
    <row r="29" spans="1:8" x14ac:dyDescent="0.25">
      <c r="A29" s="21">
        <f t="shared" si="1"/>
        <v>18</v>
      </c>
      <c r="B29" s="22" t="s">
        <v>66</v>
      </c>
      <c r="C29" s="41">
        <v>40245</v>
      </c>
      <c r="D29" s="27">
        <v>52231</v>
      </c>
      <c r="E29" s="19">
        <v>1833593.8199999996</v>
      </c>
      <c r="F29" s="32">
        <v>3.0890000000000001E-2</v>
      </c>
      <c r="G29" s="21" t="s">
        <v>37</v>
      </c>
      <c r="H29" s="19">
        <f t="shared" si="0"/>
        <v>56639.713099799992</v>
      </c>
    </row>
    <row r="30" spans="1:8" x14ac:dyDescent="0.25">
      <c r="A30" s="21">
        <f t="shared" si="1"/>
        <v>19</v>
      </c>
      <c r="B30" s="22" t="s">
        <v>67</v>
      </c>
      <c r="C30" s="41">
        <v>40396</v>
      </c>
      <c r="D30" s="27">
        <v>52084</v>
      </c>
      <c r="E30" s="19">
        <v>593033.46000000008</v>
      </c>
      <c r="F30" s="32">
        <v>1.864E-2</v>
      </c>
      <c r="G30" s="21" t="s">
        <v>37</v>
      </c>
      <c r="H30" s="19">
        <f t="shared" si="0"/>
        <v>11054.143694400002</v>
      </c>
    </row>
    <row r="31" spans="1:8" x14ac:dyDescent="0.25">
      <c r="A31" s="21">
        <f t="shared" si="1"/>
        <v>20</v>
      </c>
      <c r="B31" s="22" t="s">
        <v>68</v>
      </c>
      <c r="C31" s="41">
        <v>40918</v>
      </c>
      <c r="D31" s="27">
        <v>52606</v>
      </c>
      <c r="E31" s="19">
        <v>655512.9</v>
      </c>
      <c r="F31" s="32">
        <v>1.865E-2</v>
      </c>
      <c r="G31" s="21" t="s">
        <v>37</v>
      </c>
      <c r="H31" s="19">
        <f t="shared" si="0"/>
        <v>12225.315585</v>
      </c>
    </row>
    <row r="32" spans="1:8" x14ac:dyDescent="0.25">
      <c r="A32" s="21">
        <f t="shared" si="1"/>
        <v>21</v>
      </c>
      <c r="B32" s="22" t="s">
        <v>69</v>
      </c>
      <c r="C32" s="41">
        <v>41085</v>
      </c>
      <c r="D32" s="27">
        <v>52773</v>
      </c>
      <c r="E32" s="19">
        <v>655512.9</v>
      </c>
      <c r="F32" s="32">
        <v>1.865E-2</v>
      </c>
      <c r="G32" s="21" t="s">
        <v>37</v>
      </c>
      <c r="H32" s="19">
        <f t="shared" si="0"/>
        <v>12225.315585</v>
      </c>
    </row>
    <row r="33" spans="1:8" x14ac:dyDescent="0.25">
      <c r="A33" s="21">
        <f t="shared" si="1"/>
        <v>22</v>
      </c>
      <c r="B33" s="22" t="s">
        <v>70</v>
      </c>
      <c r="C33" s="41">
        <v>41236</v>
      </c>
      <c r="D33" s="27">
        <v>52924</v>
      </c>
      <c r="E33" s="19">
        <v>1310418.5499999998</v>
      </c>
      <c r="F33" s="32">
        <v>3.49E-2</v>
      </c>
      <c r="G33" s="21" t="s">
        <v>37</v>
      </c>
      <c r="H33" s="19">
        <f t="shared" si="0"/>
        <v>45733.607394999992</v>
      </c>
    </row>
    <row r="34" spans="1:8" x14ac:dyDescent="0.25">
      <c r="A34" s="21">
        <f t="shared" si="1"/>
        <v>23</v>
      </c>
      <c r="B34" s="22" t="s">
        <v>71</v>
      </c>
      <c r="C34" s="41">
        <v>41540</v>
      </c>
      <c r="D34" s="27">
        <v>53228</v>
      </c>
      <c r="E34" s="19">
        <v>1342509.0899999999</v>
      </c>
      <c r="F34" s="32">
        <v>3.49E-2</v>
      </c>
      <c r="G34" s="21" t="s">
        <v>37</v>
      </c>
      <c r="H34" s="19">
        <f t="shared" si="0"/>
        <v>46853.567240999997</v>
      </c>
    </row>
    <row r="35" spans="1:8" x14ac:dyDescent="0.25">
      <c r="A35" s="21">
        <f t="shared" si="1"/>
        <v>24</v>
      </c>
      <c r="B35" s="22" t="s">
        <v>72</v>
      </c>
      <c r="C35" s="41">
        <v>41852</v>
      </c>
      <c r="D35" s="27">
        <v>17076</v>
      </c>
      <c r="E35" s="19">
        <v>1388181.6500000001</v>
      </c>
      <c r="F35" s="32">
        <v>3.49E-2</v>
      </c>
      <c r="G35" s="21" t="s">
        <v>37</v>
      </c>
      <c r="H35" s="19">
        <f t="shared" si="0"/>
        <v>48447.539585000006</v>
      </c>
    </row>
    <row r="36" spans="1:8" x14ac:dyDescent="0.25">
      <c r="A36" s="21">
        <f t="shared" si="1"/>
        <v>25</v>
      </c>
      <c r="B36" s="22" t="s">
        <v>73</v>
      </c>
      <c r="C36" s="41">
        <v>42100</v>
      </c>
      <c r="D36" s="27">
        <v>53788</v>
      </c>
      <c r="E36" s="19">
        <v>712752.53</v>
      </c>
      <c r="F36" s="32">
        <v>1.865E-2</v>
      </c>
      <c r="G36" s="21" t="s">
        <v>37</v>
      </c>
      <c r="H36" s="19">
        <f t="shared" si="0"/>
        <v>13292.8346845</v>
      </c>
    </row>
    <row r="37" spans="1:8" x14ac:dyDescent="0.25">
      <c r="A37" s="21">
        <f t="shared" si="1"/>
        <v>26</v>
      </c>
      <c r="B37" s="22" t="s">
        <v>74</v>
      </c>
      <c r="C37" s="41">
        <v>42180</v>
      </c>
      <c r="D37" s="27">
        <v>53868</v>
      </c>
      <c r="E37" s="19">
        <v>1424504.2499999995</v>
      </c>
      <c r="F37" s="32">
        <v>3.49E-2</v>
      </c>
      <c r="G37" s="21" t="s">
        <v>37</v>
      </c>
      <c r="H37" s="19">
        <f t="shared" si="0"/>
        <v>49715.198324999983</v>
      </c>
    </row>
    <row r="38" spans="1:8" x14ac:dyDescent="0.25">
      <c r="A38" s="21">
        <f t="shared" si="1"/>
        <v>27</v>
      </c>
      <c r="B38" s="22" t="s">
        <v>75</v>
      </c>
      <c r="C38" s="41">
        <v>42362</v>
      </c>
      <c r="D38" s="27">
        <v>52596</v>
      </c>
      <c r="E38" s="19">
        <v>747417.4099999998</v>
      </c>
      <c r="F38" s="32">
        <v>3.0960000000000001E-2</v>
      </c>
      <c r="G38" s="21" t="s">
        <v>37</v>
      </c>
      <c r="H38" s="19">
        <f t="shared" si="0"/>
        <v>23140.043013599996</v>
      </c>
    </row>
    <row r="39" spans="1:8" x14ac:dyDescent="0.25">
      <c r="A39" s="21">
        <f t="shared" si="1"/>
        <v>28</v>
      </c>
      <c r="B39" s="22" t="s">
        <v>76</v>
      </c>
      <c r="C39" s="41">
        <v>42362</v>
      </c>
      <c r="D39" s="27">
        <v>52596</v>
      </c>
      <c r="E39" s="19">
        <v>1494835.0299999996</v>
      </c>
      <c r="F39" s="32">
        <v>3.0960000000000001E-2</v>
      </c>
      <c r="G39" s="21" t="s">
        <v>37</v>
      </c>
      <c r="H39" s="19">
        <f t="shared" si="0"/>
        <v>46280.092528799985</v>
      </c>
    </row>
    <row r="40" spans="1:8" x14ac:dyDescent="0.25">
      <c r="A40" s="21">
        <f t="shared" si="1"/>
        <v>29</v>
      </c>
      <c r="B40" s="22" t="s">
        <v>77</v>
      </c>
      <c r="C40" s="41">
        <v>42871</v>
      </c>
      <c r="D40" s="27">
        <v>55156</v>
      </c>
      <c r="E40" s="19">
        <v>2627678.9000000008</v>
      </c>
      <c r="F40" s="32">
        <v>3.1320000000000001E-2</v>
      </c>
      <c r="G40" s="21" t="s">
        <v>37</v>
      </c>
      <c r="H40" s="19">
        <f t="shared" si="0"/>
        <v>82298.903148000027</v>
      </c>
    </row>
    <row r="41" spans="1:8" x14ac:dyDescent="0.25">
      <c r="A41" s="21">
        <f t="shared" si="1"/>
        <v>30</v>
      </c>
      <c r="B41" s="22" t="s">
        <v>78</v>
      </c>
      <c r="C41" s="41">
        <v>43073</v>
      </c>
      <c r="D41" s="27">
        <v>55156</v>
      </c>
      <c r="E41" s="19">
        <v>2627678.9000000008</v>
      </c>
      <c r="F41" s="32">
        <v>3.1320000000000001E-2</v>
      </c>
      <c r="G41" s="21" t="s">
        <v>37</v>
      </c>
      <c r="H41" s="19">
        <f t="shared" si="0"/>
        <v>82298.903148000027</v>
      </c>
    </row>
    <row r="42" spans="1:8" x14ac:dyDescent="0.25">
      <c r="A42" s="21">
        <f t="shared" si="1"/>
        <v>31</v>
      </c>
      <c r="B42" s="22" t="s">
        <v>79</v>
      </c>
      <c r="C42" s="41">
        <v>43290</v>
      </c>
      <c r="D42" s="27">
        <v>55156</v>
      </c>
      <c r="E42" s="19">
        <v>871022.16999999993</v>
      </c>
      <c r="F42" s="32">
        <v>2.8809999999999999E-2</v>
      </c>
      <c r="G42" s="21" t="s">
        <v>37</v>
      </c>
      <c r="H42" s="19">
        <f t="shared" si="0"/>
        <v>25094.148717699998</v>
      </c>
    </row>
    <row r="43" spans="1:8" x14ac:dyDescent="0.25">
      <c r="A43" s="21">
        <f t="shared" si="1"/>
        <v>32</v>
      </c>
      <c r="B43" s="22" t="s">
        <v>80</v>
      </c>
      <c r="C43" s="41">
        <v>43441</v>
      </c>
      <c r="D43" s="27">
        <v>55156</v>
      </c>
      <c r="E43" s="19">
        <v>1759596.0200000003</v>
      </c>
      <c r="F43" s="32">
        <v>3.0339999999999999E-2</v>
      </c>
      <c r="G43" s="21" t="s">
        <v>37</v>
      </c>
      <c r="H43" s="19">
        <f t="shared" si="0"/>
        <v>53386.143246800006</v>
      </c>
    </row>
    <row r="44" spans="1:8" x14ac:dyDescent="0.25">
      <c r="A44" s="21">
        <f t="shared" si="1"/>
        <v>33</v>
      </c>
      <c r="B44" s="22" t="s">
        <v>81</v>
      </c>
      <c r="C44" s="41">
        <v>43623</v>
      </c>
      <c r="D44" s="27">
        <v>55156</v>
      </c>
      <c r="E44" s="19">
        <v>870702.10999999975</v>
      </c>
      <c r="F44" s="32">
        <v>2.1080000000000002E-2</v>
      </c>
      <c r="G44" s="21" t="s">
        <v>37</v>
      </c>
      <c r="H44" s="19">
        <f t="shared" si="0"/>
        <v>18354.400478799995</v>
      </c>
    </row>
    <row r="45" spans="1:8" x14ac:dyDescent="0.25">
      <c r="A45" s="21">
        <f t="shared" si="1"/>
        <v>34</v>
      </c>
      <c r="B45" s="22" t="s">
        <v>82</v>
      </c>
      <c r="C45" s="41">
        <v>43753</v>
      </c>
      <c r="D45" s="27">
        <v>55155</v>
      </c>
      <c r="E45" s="19">
        <v>1756739.4100000004</v>
      </c>
      <c r="F45" s="32">
        <v>2.051E-2</v>
      </c>
      <c r="G45" s="21" t="s">
        <v>37</v>
      </c>
      <c r="H45" s="19">
        <f t="shared" si="0"/>
        <v>36030.725299100006</v>
      </c>
    </row>
    <row r="46" spans="1:8" x14ac:dyDescent="0.25">
      <c r="A46" s="21">
        <f t="shared" si="1"/>
        <v>35</v>
      </c>
      <c r="B46" s="22" t="s">
        <v>83</v>
      </c>
      <c r="C46" s="41">
        <v>43914</v>
      </c>
      <c r="D46" s="27">
        <v>55156</v>
      </c>
      <c r="E46" s="19">
        <v>2601701.2400000007</v>
      </c>
      <c r="F46" s="32">
        <v>1.1180000000000001E-2</v>
      </c>
      <c r="G46" s="21" t="s">
        <v>37</v>
      </c>
      <c r="H46" s="19">
        <f t="shared" si="0"/>
        <v>29087.01986320001</v>
      </c>
    </row>
    <row r="47" spans="1:8" x14ac:dyDescent="0.25">
      <c r="A47" s="21">
        <f t="shared" si="1"/>
        <v>36</v>
      </c>
      <c r="B47" s="22" t="s">
        <v>84</v>
      </c>
      <c r="C47" s="41">
        <v>44173</v>
      </c>
      <c r="D47" s="27">
        <v>55156</v>
      </c>
      <c r="E47" s="19">
        <v>890490.41000000027</v>
      </c>
      <c r="F47" s="32">
        <v>1.406E-2</v>
      </c>
      <c r="G47" s="21" t="s">
        <v>37</v>
      </c>
      <c r="H47" s="19">
        <f t="shared" si="0"/>
        <v>12520.295164600004</v>
      </c>
    </row>
    <row r="48" spans="1:8" x14ac:dyDescent="0.25">
      <c r="A48" s="21">
        <f t="shared" si="1"/>
        <v>37</v>
      </c>
      <c r="B48" s="22" t="s">
        <v>85</v>
      </c>
      <c r="C48" s="41">
        <v>44270</v>
      </c>
      <c r="D48" s="27">
        <v>55156</v>
      </c>
      <c r="E48" s="19">
        <v>3628476.7400000007</v>
      </c>
      <c r="F48" s="32">
        <v>2.1510000000000001E-2</v>
      </c>
      <c r="G48" s="21" t="s">
        <v>37</v>
      </c>
      <c r="H48" s="19">
        <f t="shared" si="0"/>
        <v>78048.534677400021</v>
      </c>
    </row>
    <row r="49" spans="1:9" x14ac:dyDescent="0.25">
      <c r="A49" s="21">
        <f t="shared" si="1"/>
        <v>38</v>
      </c>
      <c r="B49" s="22" t="s">
        <v>86</v>
      </c>
      <c r="C49" s="41">
        <v>44673</v>
      </c>
      <c r="D49" s="27">
        <v>56979</v>
      </c>
      <c r="E49" s="19">
        <v>2929185.0899999994</v>
      </c>
      <c r="F49" s="32">
        <v>2.9909999999999999E-2</v>
      </c>
      <c r="G49" s="21" t="s">
        <v>37</v>
      </c>
      <c r="H49" s="19">
        <f t="shared" si="0"/>
        <v>87611.926041899977</v>
      </c>
    </row>
    <row r="50" spans="1:9" x14ac:dyDescent="0.25">
      <c r="A50" s="21">
        <f t="shared" si="1"/>
        <v>39</v>
      </c>
      <c r="B50" s="39" t="s">
        <v>87</v>
      </c>
      <c r="C50" s="42">
        <v>45022</v>
      </c>
      <c r="D50" s="37">
        <v>56979</v>
      </c>
      <c r="E50" s="40">
        <v>2847046.97</v>
      </c>
      <c r="F50" s="33">
        <v>3.3090000000000001E-2</v>
      </c>
      <c r="G50" s="25" t="s">
        <v>37</v>
      </c>
      <c r="H50" s="20">
        <f t="shared" si="0"/>
        <v>94208.784237300017</v>
      </c>
      <c r="I50" s="16"/>
    </row>
    <row r="51" spans="1:9" x14ac:dyDescent="0.25">
      <c r="A51" s="21">
        <f t="shared" si="1"/>
        <v>40</v>
      </c>
      <c r="B51" s="23" t="s">
        <v>38</v>
      </c>
      <c r="E51" s="19">
        <f>SUM(E12:E50)</f>
        <v>54431349.330000006</v>
      </c>
      <c r="F51" s="24"/>
      <c r="H51" s="19">
        <f>SUM(H12:H50)</f>
        <v>1558714.6891673999</v>
      </c>
      <c r="I51" s="19">
        <v>1547884.26</v>
      </c>
    </row>
    <row r="52" spans="1:9" x14ac:dyDescent="0.25">
      <c r="A52" s="21">
        <f t="shared" si="1"/>
        <v>41</v>
      </c>
      <c r="E52" s="19"/>
      <c r="F52" s="24"/>
      <c r="H52" s="19"/>
    </row>
    <row r="53" spans="1:9" x14ac:dyDescent="0.25">
      <c r="A53" s="21">
        <f t="shared" si="1"/>
        <v>42</v>
      </c>
      <c r="B53" s="21">
        <v>9018</v>
      </c>
      <c r="C53" s="28">
        <v>33659</v>
      </c>
      <c r="D53" s="28">
        <v>46266</v>
      </c>
      <c r="E53" s="19">
        <v>107124.22000000009</v>
      </c>
      <c r="F53" s="24">
        <v>3.6499999999999998E-2</v>
      </c>
      <c r="G53" s="21" t="s">
        <v>36</v>
      </c>
      <c r="H53" s="19">
        <f t="shared" ref="H53:H56" si="2">E53*F53</f>
        <v>3910.034030000003</v>
      </c>
    </row>
    <row r="54" spans="1:9" x14ac:dyDescent="0.25">
      <c r="A54" s="21">
        <f t="shared" si="1"/>
        <v>43</v>
      </c>
      <c r="B54" s="21">
        <v>9019</v>
      </c>
      <c r="C54" s="28">
        <v>34612</v>
      </c>
      <c r="D54" s="28">
        <v>46905</v>
      </c>
      <c r="E54" s="35">
        <v>229292.52</v>
      </c>
      <c r="F54" s="32">
        <v>3.6999999999999998E-2</v>
      </c>
      <c r="G54" s="21" t="s">
        <v>36</v>
      </c>
      <c r="H54" s="19">
        <f t="shared" si="2"/>
        <v>8483.8232399999997</v>
      </c>
    </row>
    <row r="55" spans="1:9" x14ac:dyDescent="0.25">
      <c r="A55" s="21">
        <f t="shared" si="1"/>
        <v>44</v>
      </c>
      <c r="B55" s="21">
        <v>9020</v>
      </c>
      <c r="C55" s="28">
        <v>35012</v>
      </c>
      <c r="D55" s="28">
        <v>47543</v>
      </c>
      <c r="E55" s="35">
        <v>311519.75</v>
      </c>
      <c r="F55" s="32">
        <v>4.65E-2</v>
      </c>
      <c r="G55" s="21" t="s">
        <v>36</v>
      </c>
      <c r="H55" s="19">
        <f t="shared" si="2"/>
        <v>14485.668374999999</v>
      </c>
    </row>
    <row r="56" spans="1:9" x14ac:dyDescent="0.25">
      <c r="A56" s="21">
        <f t="shared" si="1"/>
        <v>45</v>
      </c>
      <c r="B56" s="25" t="s">
        <v>89</v>
      </c>
      <c r="C56" s="37">
        <v>43008</v>
      </c>
      <c r="D56" s="37">
        <v>47726</v>
      </c>
      <c r="E56" s="36">
        <v>3229854.7999999938</v>
      </c>
      <c r="F56" s="33">
        <v>3.5000000000000003E-2</v>
      </c>
      <c r="G56" s="25" t="s">
        <v>36</v>
      </c>
      <c r="H56" s="20">
        <f t="shared" si="2"/>
        <v>113044.91799999979</v>
      </c>
    </row>
    <row r="57" spans="1:9" x14ac:dyDescent="0.25">
      <c r="A57" s="21">
        <f t="shared" si="1"/>
        <v>46</v>
      </c>
      <c r="B57" s="23" t="s">
        <v>39</v>
      </c>
      <c r="E57" s="35">
        <f>SUM(E53:E56)</f>
        <v>3877791.289999994</v>
      </c>
      <c r="H57" s="26">
        <f>SUM(H53:H56)</f>
        <v>139924.44364499979</v>
      </c>
      <c r="I57" s="38">
        <v>167823.48</v>
      </c>
    </row>
    <row r="58" spans="1:9" x14ac:dyDescent="0.25">
      <c r="A58" s="21">
        <f t="shared" si="1"/>
        <v>47</v>
      </c>
      <c r="B58" s="23"/>
      <c r="E58" s="35"/>
      <c r="H58" s="26"/>
      <c r="I58" s="34"/>
    </row>
    <row r="59" spans="1:9" x14ac:dyDescent="0.25">
      <c r="A59" s="21">
        <f t="shared" si="1"/>
        <v>48</v>
      </c>
      <c r="B59" s="23" t="s">
        <v>90</v>
      </c>
      <c r="C59" s="28">
        <v>45183</v>
      </c>
      <c r="D59" s="27">
        <v>57650</v>
      </c>
      <c r="E59" s="35">
        <v>2988205.1700000004</v>
      </c>
      <c r="F59" s="24">
        <v>4.2500000000000003E-2</v>
      </c>
      <c r="G59" s="21" t="s">
        <v>95</v>
      </c>
      <c r="H59" s="19">
        <f>E59*F59</f>
        <v>126998.71972500003</v>
      </c>
      <c r="I59" s="34"/>
    </row>
    <row r="60" spans="1:9" x14ac:dyDescent="0.25">
      <c r="A60" s="21">
        <f t="shared" si="1"/>
        <v>49</v>
      </c>
      <c r="B60" s="23" t="s">
        <v>91</v>
      </c>
      <c r="C60" s="41">
        <v>45310</v>
      </c>
      <c r="D60" s="43">
        <v>57650</v>
      </c>
      <c r="E60" s="35">
        <v>2992731.46</v>
      </c>
      <c r="F60" s="24">
        <v>4.0399999999999998E-2</v>
      </c>
      <c r="G60" s="21" t="s">
        <v>95</v>
      </c>
      <c r="H60" s="19">
        <f>E60*F60</f>
        <v>120906.35098399999</v>
      </c>
      <c r="I60" s="34"/>
    </row>
    <row r="61" spans="1:9" x14ac:dyDescent="0.25">
      <c r="A61" s="21">
        <f t="shared" si="1"/>
        <v>50</v>
      </c>
      <c r="B61" s="23" t="s">
        <v>92</v>
      </c>
      <c r="C61" s="41">
        <v>45425</v>
      </c>
      <c r="D61" s="43">
        <v>57650</v>
      </c>
      <c r="E61" s="35">
        <v>1995599.51</v>
      </c>
      <c r="F61" s="24">
        <v>4.5199999999999997E-2</v>
      </c>
      <c r="G61" s="21" t="s">
        <v>95</v>
      </c>
      <c r="H61" s="19">
        <f t="shared" ref="H61:H63" si="3">E61*F61</f>
        <v>90201.097851999992</v>
      </c>
      <c r="I61" s="34"/>
    </row>
    <row r="62" spans="1:9" x14ac:dyDescent="0.25">
      <c r="A62" s="21">
        <f t="shared" si="1"/>
        <v>51</v>
      </c>
      <c r="B62" s="23" t="s">
        <v>93</v>
      </c>
      <c r="C62" s="41">
        <v>45527</v>
      </c>
      <c r="D62" s="43">
        <v>57650</v>
      </c>
      <c r="E62" s="35">
        <v>1994838.03</v>
      </c>
      <c r="F62" s="24">
        <v>3.7199999999999997E-2</v>
      </c>
      <c r="G62" s="21" t="s">
        <v>95</v>
      </c>
      <c r="H62" s="19">
        <f t="shared" si="3"/>
        <v>74207.974715999997</v>
      </c>
      <c r="I62" s="34"/>
    </row>
    <row r="63" spans="1:9" x14ac:dyDescent="0.25">
      <c r="A63" s="21">
        <f t="shared" si="1"/>
        <v>52</v>
      </c>
      <c r="B63" s="44" t="s">
        <v>94</v>
      </c>
      <c r="C63" s="42">
        <v>45602</v>
      </c>
      <c r="D63" s="45">
        <v>57650</v>
      </c>
      <c r="E63" s="36">
        <v>2497146.0699999998</v>
      </c>
      <c r="F63" s="46">
        <v>4.1099999999999998E-2</v>
      </c>
      <c r="G63" s="25" t="s">
        <v>95</v>
      </c>
      <c r="H63" s="20">
        <f t="shared" si="3"/>
        <v>102632.70347699999</v>
      </c>
      <c r="I63" s="20"/>
    </row>
    <row r="64" spans="1:9" x14ac:dyDescent="0.25">
      <c r="A64" s="21">
        <f t="shared" si="1"/>
        <v>53</v>
      </c>
      <c r="B64" s="23" t="s">
        <v>96</v>
      </c>
      <c r="E64" s="35">
        <f>SUM(E59:E63)</f>
        <v>12468520.24</v>
      </c>
      <c r="H64" s="26">
        <f>SUM(H59:H63)</f>
        <v>514946.84675400006</v>
      </c>
      <c r="I64" s="34">
        <v>347367.3</v>
      </c>
    </row>
    <row r="65" spans="1:9" x14ac:dyDescent="0.25">
      <c r="A65" s="21">
        <f t="shared" si="1"/>
        <v>54</v>
      </c>
    </row>
    <row r="66" spans="1:9" x14ac:dyDescent="0.25">
      <c r="A66" s="21">
        <f t="shared" si="1"/>
        <v>55</v>
      </c>
      <c r="B66" t="s">
        <v>40</v>
      </c>
      <c r="E66" s="26">
        <f>E51+E57+E64</f>
        <v>70777660.859999999</v>
      </c>
      <c r="H66" s="26">
        <f>H51+H57+H64</f>
        <v>2213585.9795663999</v>
      </c>
      <c r="I66" s="26">
        <f>I51+I57+I64</f>
        <v>2063075.04</v>
      </c>
    </row>
    <row r="67" spans="1:9" x14ac:dyDescent="0.25">
      <c r="A67" s="21">
        <f t="shared" si="1"/>
        <v>56</v>
      </c>
    </row>
    <row r="68" spans="1:9" x14ac:dyDescent="0.25">
      <c r="A68" s="21">
        <f t="shared" si="1"/>
        <v>57</v>
      </c>
      <c r="B68" t="s">
        <v>41</v>
      </c>
      <c r="E68" s="17">
        <f>H66/E66</f>
        <v>3.1275206790811139E-2</v>
      </c>
    </row>
    <row r="69" spans="1:9" x14ac:dyDescent="0.25">
      <c r="A69" s="21">
        <f t="shared" si="1"/>
        <v>58</v>
      </c>
      <c r="B69" t="s">
        <v>44</v>
      </c>
    </row>
    <row r="70" spans="1:9" x14ac:dyDescent="0.25">
      <c r="A70" s="21">
        <f t="shared" si="1"/>
        <v>59</v>
      </c>
    </row>
    <row r="71" spans="1:9" x14ac:dyDescent="0.25">
      <c r="A71" s="21">
        <f t="shared" si="1"/>
        <v>60</v>
      </c>
      <c r="B71" t="s">
        <v>42</v>
      </c>
      <c r="E71" s="17">
        <f>I66/E66</f>
        <v>2.9148675089458162E-2</v>
      </c>
    </row>
    <row r="72" spans="1:9" x14ac:dyDescent="0.25">
      <c r="A72" s="21">
        <f t="shared" si="1"/>
        <v>61</v>
      </c>
    </row>
  </sheetData>
  <phoneticPr fontId="5" type="noConversion"/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3FDAA-DEDB-4C0D-AAB9-50D91F62BA6F}">
  <sheetPr>
    <pageSetUpPr fitToPage="1"/>
  </sheetPr>
  <dimension ref="A1:I22"/>
  <sheetViews>
    <sheetView tabSelected="1" workbookViewId="0">
      <selection activeCell="G14" sqref="G14"/>
    </sheetView>
  </sheetViews>
  <sheetFormatPr defaultRowHeight="15" x14ac:dyDescent="0.25"/>
  <cols>
    <col min="2" max="2" width="52.42578125" customWidth="1"/>
    <col min="3" max="7" width="15.28515625" customWidth="1"/>
    <col min="8" max="8" width="12.5703125" bestFit="1" customWidth="1"/>
    <col min="9" max="9" width="17.28515625" customWidth="1"/>
  </cols>
  <sheetData>
    <row r="1" spans="1:9" ht="18.75" x14ac:dyDescent="0.3">
      <c r="A1" s="30" t="s">
        <v>97</v>
      </c>
      <c r="B1" s="31"/>
      <c r="G1" s="13" t="s">
        <v>47</v>
      </c>
      <c r="H1" s="47"/>
    </row>
    <row r="2" spans="1:9" ht="18.75" x14ac:dyDescent="0.3">
      <c r="A2" s="30" t="s">
        <v>99</v>
      </c>
      <c r="B2" s="31"/>
      <c r="H2" s="47"/>
    </row>
    <row r="3" spans="1:9" ht="18.75" x14ac:dyDescent="0.3">
      <c r="A3" s="30" t="s">
        <v>30</v>
      </c>
      <c r="B3" s="31"/>
      <c r="H3" s="47"/>
    </row>
    <row r="4" spans="1:9" ht="18.75" x14ac:dyDescent="0.3">
      <c r="A4" s="30" t="s">
        <v>45</v>
      </c>
      <c r="B4" s="31"/>
      <c r="H4" s="47"/>
    </row>
    <row r="5" spans="1:9" ht="18.75" x14ac:dyDescent="0.3">
      <c r="A5" s="30" t="s">
        <v>88</v>
      </c>
      <c r="B5" s="31"/>
      <c r="H5" s="47"/>
    </row>
    <row r="7" spans="1:9" x14ac:dyDescent="0.25">
      <c r="A7" s="1"/>
      <c r="B7" s="2"/>
      <c r="C7" s="3"/>
      <c r="D7" s="2"/>
      <c r="E7" s="3"/>
      <c r="F7" s="2"/>
      <c r="G7" s="2"/>
      <c r="H7" s="48"/>
      <c r="I7" s="52"/>
    </row>
    <row r="8" spans="1:9" x14ac:dyDescent="0.25">
      <c r="A8" s="5"/>
      <c r="B8" s="6"/>
      <c r="C8" s="7"/>
      <c r="D8" s="6"/>
      <c r="E8" s="7"/>
      <c r="F8" s="6"/>
      <c r="G8" s="6"/>
      <c r="H8" s="49"/>
      <c r="I8" s="53" t="s">
        <v>1</v>
      </c>
    </row>
    <row r="9" spans="1:9" x14ac:dyDescent="0.25">
      <c r="A9" s="5"/>
      <c r="B9" s="6" t="s">
        <v>3</v>
      </c>
      <c r="C9" s="7" t="s">
        <v>4</v>
      </c>
      <c r="D9" s="6" t="s">
        <v>4</v>
      </c>
      <c r="E9" s="7"/>
      <c r="F9" s="6"/>
      <c r="G9" s="6"/>
      <c r="H9" s="49"/>
      <c r="I9" s="53" t="s">
        <v>102</v>
      </c>
    </row>
    <row r="10" spans="1:9" x14ac:dyDescent="0.25">
      <c r="A10" s="5"/>
      <c r="B10" s="6" t="s">
        <v>7</v>
      </c>
      <c r="C10" s="7" t="s">
        <v>8</v>
      </c>
      <c r="D10" s="6" t="s">
        <v>8</v>
      </c>
      <c r="E10" s="7" t="s">
        <v>9</v>
      </c>
      <c r="F10" s="6" t="s">
        <v>10</v>
      </c>
      <c r="G10" s="6" t="s">
        <v>10</v>
      </c>
      <c r="H10" s="49" t="s">
        <v>100</v>
      </c>
      <c r="I10" s="53" t="s">
        <v>12</v>
      </c>
    </row>
    <row r="11" spans="1:9" x14ac:dyDescent="0.25">
      <c r="A11" s="5" t="s">
        <v>13</v>
      </c>
      <c r="B11" s="6" t="s">
        <v>28</v>
      </c>
      <c r="C11" s="7" t="s">
        <v>14</v>
      </c>
      <c r="D11" s="6" t="s">
        <v>15</v>
      </c>
      <c r="E11" s="7" t="s">
        <v>16</v>
      </c>
      <c r="F11" s="6" t="s">
        <v>17</v>
      </c>
      <c r="G11" s="6" t="s">
        <v>29</v>
      </c>
      <c r="H11" s="49" t="s">
        <v>101</v>
      </c>
      <c r="I11" s="53" t="s">
        <v>103</v>
      </c>
    </row>
    <row r="12" spans="1:9" x14ac:dyDescent="0.25">
      <c r="A12" s="9"/>
      <c r="B12" s="10" t="s">
        <v>20</v>
      </c>
      <c r="C12" s="11" t="s">
        <v>21</v>
      </c>
      <c r="D12" s="10" t="s">
        <v>22</v>
      </c>
      <c r="E12" s="11" t="s">
        <v>23</v>
      </c>
      <c r="F12" s="10" t="s">
        <v>24</v>
      </c>
      <c r="G12" s="10" t="s">
        <v>25</v>
      </c>
      <c r="H12" s="50" t="s">
        <v>26</v>
      </c>
      <c r="I12" s="54" t="s">
        <v>104</v>
      </c>
    </row>
    <row r="13" spans="1:9" x14ac:dyDescent="0.25">
      <c r="A13">
        <v>1</v>
      </c>
      <c r="B13" s="18" t="s">
        <v>35</v>
      </c>
      <c r="C13" s="27">
        <v>43636</v>
      </c>
      <c r="D13" s="27">
        <v>46081</v>
      </c>
      <c r="E13" s="19">
        <v>2994688</v>
      </c>
      <c r="F13" s="29">
        <v>6.2899999999999998E-2</v>
      </c>
      <c r="G13" s="19">
        <v>148244.07999999999</v>
      </c>
      <c r="H13" s="51"/>
      <c r="I13" s="57">
        <f>F13*E13</f>
        <v>188365.87519999998</v>
      </c>
    </row>
    <row r="14" spans="1:9" x14ac:dyDescent="0.25">
      <c r="A14">
        <v>2</v>
      </c>
      <c r="B14" s="18" t="s">
        <v>36</v>
      </c>
      <c r="C14" s="27">
        <v>39198</v>
      </c>
      <c r="D14" s="27">
        <v>62093</v>
      </c>
      <c r="E14" s="19">
        <v>2217965</v>
      </c>
      <c r="F14" s="29">
        <v>6.25E-2</v>
      </c>
      <c r="G14" s="19">
        <v>86545.66</v>
      </c>
      <c r="H14" s="51"/>
      <c r="I14" s="57">
        <f>F14*E14</f>
        <v>138622.8125</v>
      </c>
    </row>
    <row r="15" spans="1:9" x14ac:dyDescent="0.25">
      <c r="A15">
        <v>3</v>
      </c>
      <c r="E15" s="20"/>
      <c r="H15" s="47"/>
      <c r="I15" s="55"/>
    </row>
    <row r="16" spans="1:9" x14ac:dyDescent="0.25">
      <c r="A16">
        <v>4</v>
      </c>
      <c r="B16" s="14" t="s">
        <v>31</v>
      </c>
      <c r="E16" s="19">
        <f>SUM(E13:E15)</f>
        <v>5212653</v>
      </c>
      <c r="H16" s="47"/>
      <c r="I16" s="58">
        <f>SUM(I13:I15)</f>
        <v>326988.68770000001</v>
      </c>
    </row>
    <row r="17" spans="1:9" x14ac:dyDescent="0.25">
      <c r="B17" s="15"/>
      <c r="H17" s="47"/>
    </row>
    <row r="18" spans="1:9" x14ac:dyDescent="0.25">
      <c r="A18">
        <v>5</v>
      </c>
      <c r="B18" s="14" t="s">
        <v>34</v>
      </c>
      <c r="H18" s="47"/>
      <c r="I18" s="56">
        <f>I16/E16</f>
        <v>6.2729801446595429E-2</v>
      </c>
    </row>
    <row r="19" spans="1:9" x14ac:dyDescent="0.25">
      <c r="B19" s="14"/>
      <c r="H19" s="47"/>
    </row>
    <row r="20" spans="1:9" x14ac:dyDescent="0.25">
      <c r="A20">
        <v>6</v>
      </c>
      <c r="B20" s="14" t="s">
        <v>32</v>
      </c>
      <c r="G20" s="19">
        <f>SUM(G13:G15)</f>
        <v>234789.74</v>
      </c>
      <c r="H20" s="47"/>
    </row>
    <row r="21" spans="1:9" x14ac:dyDescent="0.25">
      <c r="B21" s="14" t="s">
        <v>33</v>
      </c>
      <c r="H21" s="47"/>
    </row>
    <row r="22" spans="1:9" x14ac:dyDescent="0.25">
      <c r="B22" s="14"/>
      <c r="H22" s="47"/>
    </row>
  </sheetData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Long Term Debt</vt:lpstr>
      <vt:lpstr>Short Term 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Siewert</dc:creator>
  <cp:lastModifiedBy>Brian  Frasure</cp:lastModifiedBy>
  <cp:lastPrinted>2024-08-29T17:11:18Z</cp:lastPrinted>
  <dcterms:created xsi:type="dcterms:W3CDTF">2023-03-27T19:18:25Z</dcterms:created>
  <dcterms:modified xsi:type="dcterms:W3CDTF">2025-07-22T21:25:33Z</dcterms:modified>
</cp:coreProperties>
</file>