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DEK Rider PMM Phase 4 Application/Discovery/STAFF's 1st Set of Data Requests/STAFF-DR-01-005(b) Attachments/"/>
    </mc:Choice>
  </mc:AlternateContent>
  <xr:revisionPtr revIDLastSave="0" documentId="13_ncr:1_{92B1A843-E6E4-4013-8B65-3C2BCB59CAE2}" xr6:coauthVersionLast="47" xr6:coauthVersionMax="47" xr10:uidLastSave="{00000000-0000-0000-0000-000000000000}"/>
  <bookViews>
    <workbookView xWindow="-120" yWindow="-120" windowWidth="29040" windowHeight="15720" activeTab="1" xr2:uid="{05B0F650-E780-479E-86BD-F9625817C56A}"/>
  </bookViews>
  <sheets>
    <sheet name="Cost Report" sheetId="5" r:id="rId1"/>
    <sheet name="Actuals by WBS - AM07 Phase 1" sheetId="6" r:id="rId2"/>
  </sheets>
  <definedNames>
    <definedName name="_xlnm.Print_Area" localSheetId="0">'Cost Report'!$A$1:$I$30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D25" i="5"/>
  <c r="D12" i="5"/>
  <c r="D13" i="5"/>
  <c r="D14" i="5"/>
  <c r="D15" i="5"/>
  <c r="D16" i="5"/>
  <c r="D17" i="5"/>
  <c r="D18" i="5"/>
  <c r="D11" i="5"/>
  <c r="G14" i="5"/>
  <c r="I14" i="5"/>
  <c r="G26" i="5"/>
  <c r="G25" i="5"/>
  <c r="G17" i="5"/>
  <c r="G16" i="5"/>
  <c r="F15" i="5"/>
  <c r="G13" i="5"/>
  <c r="G11" i="5"/>
  <c r="F27" i="5"/>
  <c r="F16" i="5"/>
  <c r="F13" i="5"/>
  <c r="F19" i="5" s="1"/>
  <c r="F28" i="5" s="1"/>
  <c r="G22" i="5" l="1"/>
  <c r="G19" i="5" l="1"/>
  <c r="G24" i="5" s="1"/>
  <c r="G27" i="5" l="1"/>
  <c r="G28" i="5" s="1"/>
  <c r="I19" i="5" l="1"/>
  <c r="D19" i="5" l="1"/>
  <c r="I27" i="5" l="1"/>
  <c r="I22" i="5"/>
  <c r="I24" i="5" l="1"/>
  <c r="I28" i="5" s="1"/>
  <c r="D22" i="5"/>
  <c r="D24" i="5" l="1"/>
  <c r="D27" i="5" l="1"/>
  <c r="D28" i="5" l="1"/>
</calcChain>
</file>

<file path=xl/sharedStrings.xml><?xml version="1.0" encoding="utf-8"?>
<sst xmlns="http://schemas.openxmlformats.org/spreadsheetml/2006/main" count="1092" uniqueCount="511">
  <si>
    <t>Engineering</t>
  </si>
  <si>
    <t xml:space="preserve"> </t>
  </si>
  <si>
    <t>Description</t>
  </si>
  <si>
    <t xml:space="preserve">Revision: </t>
  </si>
  <si>
    <t>Project Cost Breakdown</t>
  </si>
  <si>
    <t xml:space="preserve"> Capital Improvement and Retirement</t>
  </si>
  <si>
    <t>Retirement</t>
  </si>
  <si>
    <t>WBS 1</t>
  </si>
  <si>
    <t>NGENGNC</t>
  </si>
  <si>
    <t>NGLANDC</t>
  </si>
  <si>
    <t>NGMATEC</t>
  </si>
  <si>
    <t>Materials/Equipment</t>
  </si>
  <si>
    <t>NGCONPC</t>
  </si>
  <si>
    <t>Construction Serv - Pipeline</t>
  </si>
  <si>
    <t>NGCONFC</t>
  </si>
  <si>
    <t>Construction Serv - Facility</t>
  </si>
  <si>
    <t>Field Inspections</t>
  </si>
  <si>
    <t>NGMPGL</t>
  </si>
  <si>
    <t>PNG Labor</t>
  </si>
  <si>
    <t>NGMOTH</t>
  </si>
  <si>
    <t>Other Direct Costs</t>
  </si>
  <si>
    <t>Subtotal Direct Cost</t>
  </si>
  <si>
    <t>Project Contingency</t>
  </si>
  <si>
    <t>Project Escalation</t>
  </si>
  <si>
    <t>Total Contingency &amp; Escalation</t>
  </si>
  <si>
    <t>Total Direct Cost</t>
  </si>
  <si>
    <t>AFUDC Debt</t>
  </si>
  <si>
    <t>NGMOVH</t>
  </si>
  <si>
    <t>Overhead and Allocations</t>
  </si>
  <si>
    <t>Total PNG Overhead Cost</t>
  </si>
  <si>
    <t>Project Total</t>
  </si>
  <si>
    <t>Notes:</t>
  </si>
  <si>
    <t>Pipelay 1</t>
  </si>
  <si>
    <t>Pipe Abandonment</t>
  </si>
  <si>
    <t>NGFITSC</t>
  </si>
  <si>
    <t>Station</t>
  </si>
  <si>
    <t xml:space="preserve">24'' Line AM07 </t>
  </si>
  <si>
    <t>PH 1 /25,153</t>
  </si>
  <si>
    <t>AM07 Phase 1</t>
  </si>
  <si>
    <t>Land Acquisition &amp; Support</t>
  </si>
  <si>
    <t>Actual Spend</t>
  </si>
  <si>
    <t>Exported from EcoSys on 09/24/2025 09:45:43</t>
  </si>
  <si>
    <t>Actuals Summary</t>
  </si>
  <si>
    <t xml:space="preserve"> Project:  G7AM07ILI  Posted to CPR Line AM07  Pipeline Replacement  Phase 1        Project Period:  202508       </t>
  </si>
  <si>
    <t>Path ID</t>
  </si>
  <si>
    <t>Name</t>
  </si>
  <si>
    <t>PTD Production Cost</t>
  </si>
  <si>
    <t>G7AM07ILI</t>
  </si>
  <si>
    <t>(Posted to CPR) Line AM07 - Pipeline Replacement - Phase 1</t>
  </si>
  <si>
    <t>G7AM07ILI.AW3074</t>
  </si>
  <si>
    <t>Line AM07 - Pipeline Replacement - Land</t>
  </si>
  <si>
    <t>G7AM07ILI.AW3074.NGENGNC</t>
  </si>
  <si>
    <t>010 - ENGINEERING</t>
  </si>
  <si>
    <t>G7AM07ILI.AW3074.NGENGNC.G630</t>
  </si>
  <si>
    <t>G630 - Field Environmental Costs</t>
  </si>
  <si>
    <t>G7AM07ILI.AW3074.NGENGNC.G663</t>
  </si>
  <si>
    <t>G663 - Transmission – Temporary Land</t>
  </si>
  <si>
    <t>G7AM07ILI.AW3074.NGENGNC.G801</t>
  </si>
  <si>
    <t>G801 - Pre-Design Activities</t>
  </si>
  <si>
    <t>G7AM07ILI.AW3074.NGENGNC.G802</t>
  </si>
  <si>
    <t>G802 - Route Development</t>
  </si>
  <si>
    <t>G7AM07ILI.AW3074.NGENGNC.G803</t>
  </si>
  <si>
    <t>G803 - Project Management</t>
  </si>
  <si>
    <t>G7AM07ILI.AW3074.NGENGNC.G804</t>
  </si>
  <si>
    <t>G804 - Records Research</t>
  </si>
  <si>
    <t>G7AM07ILI.AW3074.NGENGNC.G805</t>
  </si>
  <si>
    <t>G805 - Estimate and Scoping</t>
  </si>
  <si>
    <t>G7AM07ILI.AW3074.NGENGNC.G806</t>
  </si>
  <si>
    <t>G806 - Land Survey</t>
  </si>
  <si>
    <t>G7AM07ILI.AW3074.NGENGNC.G807</t>
  </si>
  <si>
    <t>G807 - Land Acquisition Support (Engineering)</t>
  </si>
  <si>
    <t>G7AM07ILI.AW3074.NGENGNC.G808</t>
  </si>
  <si>
    <t>G808 - Other Permitting</t>
  </si>
  <si>
    <t>G7AM07ILI.AW3074.NGENGNC.G809</t>
  </si>
  <si>
    <t>G809 - Geotechnical Services</t>
  </si>
  <si>
    <t>G7AM07ILI.AW3074.NGENGNC.G810</t>
  </si>
  <si>
    <t>G810 - Design - Pipeline</t>
  </si>
  <si>
    <t>G7AM07ILI.AW3074.NGENGNC.G811</t>
  </si>
  <si>
    <t>G811 - Design - Facility</t>
  </si>
  <si>
    <t>G7AM07ILI.AW3074.NGENGNC.G812</t>
  </si>
  <si>
    <t>G812 - Cathodic Protection</t>
  </si>
  <si>
    <t>G7AM07ILI.AW3074.NGENGNC.G813</t>
  </si>
  <si>
    <t>G813 - Bid Package Development</t>
  </si>
  <si>
    <t>G7AM07ILI.AW3074.NGENGNC.G814</t>
  </si>
  <si>
    <t>G814 - Construction Support (Engineering)</t>
  </si>
  <si>
    <t>G7AM07ILI.AW3074.NGENGNC.G815</t>
  </si>
  <si>
    <t>G815 - As-Built Survey</t>
  </si>
  <si>
    <t>G7AM07ILI.AW3074.NGENGNC.G816</t>
  </si>
  <si>
    <t>G816 - Project Close-Out</t>
  </si>
  <si>
    <t>G7AM07ILI.AW3074.NGENGNC.G900</t>
  </si>
  <si>
    <t>G900 - Engineering - White</t>
  </si>
  <si>
    <t>G7AM07ILI.AW3074.NGENGNC.ENGNA</t>
  </si>
  <si>
    <t>Not Assigned - Engineering</t>
  </si>
  <si>
    <t>G7AM07ILI.AW3074.NGLANDC</t>
  </si>
  <si>
    <t>020 - LAND SERVICES</t>
  </si>
  <si>
    <t>G7AM07ILI.AW3074.NGLANDC.G301</t>
  </si>
  <si>
    <t>G301 - Contract Labor - Legal</t>
  </si>
  <si>
    <t>G7AM07ILI.AW3074.NGLANDC.G656</t>
  </si>
  <si>
    <t>G656 - Construction Support - Land</t>
  </si>
  <si>
    <t>G7AM07ILI.AW3074.NGLANDC.G661</t>
  </si>
  <si>
    <t>G661 - Transmission - Land Purchase</t>
  </si>
  <si>
    <t>G7AM07ILI.AW3074.NGLANDC.G662</t>
  </si>
  <si>
    <t>G662 - Transmission - Land Rights</t>
  </si>
  <si>
    <t>G7AM07ILI.AW3074.NGLANDC.G901</t>
  </si>
  <si>
    <t>G901 - Land Services - White</t>
  </si>
  <si>
    <t>G7AM07ILI.AW3074.NGLANDC.LANNA</t>
  </si>
  <si>
    <t>Not Assigned - Land Services</t>
  </si>
  <si>
    <t>G7AM07ILI.AW3074.NGCONPC</t>
  </si>
  <si>
    <t>030 - CONSTRUCTION SERVICES – PIPELINE</t>
  </si>
  <si>
    <t>G7AM07ILI.AW3074.NGCONPC.G631</t>
  </si>
  <si>
    <t>G631 - Field Environmental and Erosion Control</t>
  </si>
  <si>
    <t>G7AM07ILI.AW3074.NGCONPC.G820</t>
  </si>
  <si>
    <t>G820 - Mob/Demob</t>
  </si>
  <si>
    <t>G7AM07ILI.AW3074.NGCONPC.G821</t>
  </si>
  <si>
    <t>G821 - Clearing and Grubbing</t>
  </si>
  <si>
    <t>G7AM07ILI.AW3074.NGCONPC.G822</t>
  </si>
  <si>
    <t>G822 - Rock Excavation</t>
  </si>
  <si>
    <t>G7AM07ILI.AW3074.NGCONPC.G825</t>
  </si>
  <si>
    <t>G825 - Conventional Bore - Dirt</t>
  </si>
  <si>
    <t>G7AM07ILI.AW3074.NGCONPC.G826</t>
  </si>
  <si>
    <t>G826 - Conventional Bore - Rock</t>
  </si>
  <si>
    <t>G7AM07ILI.AW3074.NGCONPC.G827</t>
  </si>
  <si>
    <t>G827 - Directional Drill – Dirt</t>
  </si>
  <si>
    <t>G7AM07ILI.AW3074.NGCONPC.G828</t>
  </si>
  <si>
    <t>G828 - Directional Drill – Rock</t>
  </si>
  <si>
    <t>G7AM07ILI.AW3074.NGCONPC.G829</t>
  </si>
  <si>
    <t>G829 - Conventional Upland Lay</t>
  </si>
  <si>
    <t>G7AM07ILI.AW3074.NGCONPC.G830</t>
  </si>
  <si>
    <t>G830 - Conventional Wetland Lay</t>
  </si>
  <si>
    <t>G7AM07ILI.AW3074.NGCONPC.G831</t>
  </si>
  <si>
    <t>G831 - High Water Table</t>
  </si>
  <si>
    <t>G7AM07ILI.AW3074.NGCONPC.G832</t>
  </si>
  <si>
    <t>G832 - Civil or General Conditions</t>
  </si>
  <si>
    <t>G7AM07ILI.AW3074.NGCONPC.G833</t>
  </si>
  <si>
    <t>G833 - Hydro Test and Caliper Tool Run</t>
  </si>
  <si>
    <t>G7AM07ILI.AW3074.NGCONPC.G834</t>
  </si>
  <si>
    <t>G834 - Commissioning</t>
  </si>
  <si>
    <t>G7AM07ILI.AW3074.NGCONPC.G835</t>
  </si>
  <si>
    <t>G835 - Clean-up</t>
  </si>
  <si>
    <t>G7AM07ILI.AW3074.NGCONPC.G836</t>
  </si>
  <si>
    <t>G836 - Stand-By - Pipeline</t>
  </si>
  <si>
    <t>G7AM07ILI.AW3074.NGCONPC.G837</t>
  </si>
  <si>
    <t>G837 - AC/CP</t>
  </si>
  <si>
    <t>G7AM07ILI.AW3074.NGCONPC.G902</t>
  </si>
  <si>
    <t>G902 - CS Pipeline - White</t>
  </si>
  <si>
    <t>G7AM07ILI.AW3074.NGCONPC.CONPNA</t>
  </si>
  <si>
    <t>Not Assigned - Construction Services - Pipeline</t>
  </si>
  <si>
    <t>G7AM07ILI.AW3074.NGCONFC</t>
  </si>
  <si>
    <t>040 - CONSTRUCTION SERVICES – FACILITY</t>
  </si>
  <si>
    <t>G7AM07ILI.AW3074.NGCONFC.G632</t>
  </si>
  <si>
    <t>G632 - Field Environmental and Erosion Control</t>
  </si>
  <si>
    <t>G7AM07ILI.AW3074.NGCONFC.G850</t>
  </si>
  <si>
    <t>G850 - Mob/Demob</t>
  </si>
  <si>
    <t>G7AM07ILI.AW3074.NGCONFC.G851</t>
  </si>
  <si>
    <t>G851 - Site Preparation</t>
  </si>
  <si>
    <t>G7AM07ILI.AW3074.NGCONFC.G852</t>
  </si>
  <si>
    <t>G852 - Concrete, Paving and Gravel</t>
  </si>
  <si>
    <t>G7AM07ILI.AW3074.NGCONFC.G853</t>
  </si>
  <si>
    <t>G853 - Building Erection</t>
  </si>
  <si>
    <t>G7AM07ILI.AW3074.NGCONFC.G854</t>
  </si>
  <si>
    <t>G854 - Fabrication</t>
  </si>
  <si>
    <t>G7AM07ILI.AW3074.NGCONFC.G855</t>
  </si>
  <si>
    <t>G855 - Installation</t>
  </si>
  <si>
    <t>G7AM07ILI.AW3074.NGCONFC.G856</t>
  </si>
  <si>
    <t>G856 - Security, Fire Alarm, Instrumentation and Controls</t>
  </si>
  <si>
    <t>G7AM07ILI.AW3074.NGCONFC.G857</t>
  </si>
  <si>
    <t>G857 - Fencing</t>
  </si>
  <si>
    <t>G7AM07ILI.AW3074.NGCONFC.G858</t>
  </si>
  <si>
    <t>G858 - Tie-In</t>
  </si>
  <si>
    <t>G7AM07ILI.AW3074.NGCONFC.G859</t>
  </si>
  <si>
    <t>G859 - Hydro Test</t>
  </si>
  <si>
    <t>G7AM07ILI.AW3074.NGCONFC.G860</t>
  </si>
  <si>
    <t>G860 - AC/CP</t>
  </si>
  <si>
    <t>G7AM07ILI.AW3074.NGCONFC.G861</t>
  </si>
  <si>
    <t>G861 - Commissioning</t>
  </si>
  <si>
    <t>G7AM07ILI.AW3074.NGCONFC.G862</t>
  </si>
  <si>
    <t>G862 - Stand-By - Facility</t>
  </si>
  <si>
    <t>G7AM07ILI.AW3074.NGCONFC.G903</t>
  </si>
  <si>
    <t>G903 - CS Facility - White</t>
  </si>
  <si>
    <t>G7AM07ILI.AW3074.NGCONFC.CONFNA</t>
  </si>
  <si>
    <t>Not Assigned - Construction Services - Facility</t>
  </si>
  <si>
    <t>G7AM07ILI.AW3074.NGREMPC</t>
  </si>
  <si>
    <t>050 - CONSTRUCTION RETIREMENT</t>
  </si>
  <si>
    <t>G7AM07ILI.AW3074.NGREMPC.G823</t>
  </si>
  <si>
    <t>G823 - Abandon in Place Pipe</t>
  </si>
  <si>
    <t>G7AM07ILI.AW3074.NGREMPC.G824</t>
  </si>
  <si>
    <t>G824 - Removal of Pipe</t>
  </si>
  <si>
    <t>G7AM07ILI.AW3074.NGREMPC.G863</t>
  </si>
  <si>
    <t>G863 - Station Retirement</t>
  </si>
  <si>
    <t>G7AM07ILI.AW3074.NGREMPC.G904</t>
  </si>
  <si>
    <t>G904 - Construction Retirement - White</t>
  </si>
  <si>
    <t>G7AM07ILI.AW3074.NGREMPC.CONRNA</t>
  </si>
  <si>
    <t>Not Assigned - Construction Retirement</t>
  </si>
  <si>
    <t>G7AM07ILI.AW3074.NGILIPC</t>
  </si>
  <si>
    <t>060 - INLINE INSPECTION PROGRAM</t>
  </si>
  <si>
    <t>G7AM07ILI.AW3074.NGILIPC.G870</t>
  </si>
  <si>
    <t>G870 - Row Clearing</t>
  </si>
  <si>
    <t>G7AM07ILI.AW3074.NGILIPC.G871</t>
  </si>
  <si>
    <t>G871 - Validation Digs</t>
  </si>
  <si>
    <t>G7AM07ILI.AW3074.NGILIPC.G872</t>
  </si>
  <si>
    <t>G872 - Retrofits</t>
  </si>
  <si>
    <t>G7AM07ILI.AW3074.NGILIPC.G873</t>
  </si>
  <si>
    <t>G873 - Anomalies</t>
  </si>
  <si>
    <t>G7AM07ILI.AW3074.NGILIPC.G906</t>
  </si>
  <si>
    <t>G906 - Inline Inspection Program - White</t>
  </si>
  <si>
    <t>G7AM07ILI.AW3074.NGILIPC.ILINA</t>
  </si>
  <si>
    <t>Not Assigned - Inline Inspection Program</t>
  </si>
  <si>
    <t>G7AM07ILI.AW3074.NGFITSC</t>
  </si>
  <si>
    <t>070 - FIELD INSPECTION AND TESTING</t>
  </si>
  <si>
    <t>G7AM07ILI.AW3074.NGFITSC.G880</t>
  </si>
  <si>
    <t>G880 - Construction Inspection</t>
  </si>
  <si>
    <t>G7AM07ILI.AW3074.NGFITSC.G881</t>
  </si>
  <si>
    <t>G881 - Non-Destructive Testing</t>
  </si>
  <si>
    <t>G7AM07ILI.AW3074.NGFITSC.G882</t>
  </si>
  <si>
    <t>G882 - Safety</t>
  </si>
  <si>
    <t>G7AM07ILI.AW3074.NGFITSC.G883</t>
  </si>
  <si>
    <t>G883 - Environmental</t>
  </si>
  <si>
    <t>G7AM07ILI.AW3074.NGFITSC.G905</t>
  </si>
  <si>
    <t>G905 - Field Inspection and Testing - White</t>
  </si>
  <si>
    <t>G7AM07ILI.AW3074.NGFITSC.FITNA</t>
  </si>
  <si>
    <t>Not Assigned - Field Inspection and Testing</t>
  </si>
  <si>
    <t>G7AM07ILI.AW3074.NGMATEC</t>
  </si>
  <si>
    <t>080 - MATERIALS AND EQUIPMENT</t>
  </si>
  <si>
    <t>G7AM07ILI.AW3074.NGMATEC.G201</t>
  </si>
  <si>
    <t>G201 - Inventory – Materials</t>
  </si>
  <si>
    <t>G7AM07ILI.AW3074.NGMATEC.G202</t>
  </si>
  <si>
    <t>G202 - Non-Inventory Parts / Materials</t>
  </si>
  <si>
    <t>G7AM07ILI.AW3074.NGMATEC.G204</t>
  </si>
  <si>
    <t>G204 - Materials – Contractors</t>
  </si>
  <si>
    <t>G7AM07ILI.AW3074.NGMATEC.G205</t>
  </si>
  <si>
    <t>G205 - Materials – MRC</t>
  </si>
  <si>
    <t>G7AM07ILI.AW3074.NGMATEC.G907</t>
  </si>
  <si>
    <t>G907 - Material &amp; Inspection - White</t>
  </si>
  <si>
    <t>G7AM07ILI.AW3074.NGMATEC.MAT001</t>
  </si>
  <si>
    <t>MAT001 - Material Allocations</t>
  </si>
  <si>
    <t>G7AM07ILI.AW3074.NGMATEC.MAT002</t>
  </si>
  <si>
    <t>MAT002 - Stores Loading</t>
  </si>
  <si>
    <t>G7AM07ILI.AW3074.NGMATEC.MATNA</t>
  </si>
  <si>
    <t>Not Assigned - Materials and Equipment</t>
  </si>
  <si>
    <t>G7AM07ILI.AW3074.NGMPGL</t>
  </si>
  <si>
    <t>090 - DUKE LABOR</t>
  </si>
  <si>
    <t>G7AM07ILI.AW3074.NGMPGL.DL001</t>
  </si>
  <si>
    <t>DL001 - Labor</t>
  </si>
  <si>
    <t>G7AM07ILI.AW3074.NGMPGL.DL002</t>
  </si>
  <si>
    <t>DL002 - Labor Loader</t>
  </si>
  <si>
    <t>G7AM07ILI.AW3074.NGMPGL.DL003</t>
  </si>
  <si>
    <t>DL003 - Overtime</t>
  </si>
  <si>
    <t>G7AM07ILI.AW3074.NGMPGL.DL004</t>
  </si>
  <si>
    <t>DL004 - Overhead Labor - Allocation</t>
  </si>
  <si>
    <t>G7AM07ILI.AW3074.NGMPGL.G101</t>
  </si>
  <si>
    <t>G101 - Project Support Labor</t>
  </si>
  <si>
    <t>G7AM07ILI.AW3074.NGMPGL.DLNA</t>
  </si>
  <si>
    <t>Not Assigned - Internal Labor</t>
  </si>
  <si>
    <t>G7AM07ILI.AW3074.NGMOTH</t>
  </si>
  <si>
    <t>100 - OTHER</t>
  </si>
  <si>
    <t>G7AM07ILI.AW3074.NGMOTH.OTHNA</t>
  </si>
  <si>
    <t>Not Assigned - Other</t>
  </si>
  <si>
    <t>G7AM07ILI.AW3074.NGMOTH.OTH001</t>
  </si>
  <si>
    <t>OTH001 - Other</t>
  </si>
  <si>
    <t>G7AM07ILI.AW3074.NGMOVH</t>
  </si>
  <si>
    <t>110 - OVERHEAD</t>
  </si>
  <si>
    <t>G7AM07ILI.AW3074.NGMOVH.OVHNA</t>
  </si>
  <si>
    <t>Not Assigned - Overhead</t>
  </si>
  <si>
    <t>G7AM07ILI.AW3074.NGMOVH.OVH001</t>
  </si>
  <si>
    <t>OVH001 - Overhead</t>
  </si>
  <si>
    <t>G7AM07ILI.AW3074.NGMAFD</t>
  </si>
  <si>
    <t>120 - AFUDC</t>
  </si>
  <si>
    <t>G7AM07ILI.AW3074.NGMAFD.ACCTG</t>
  </si>
  <si>
    <t>ACCTG - AFUDC</t>
  </si>
  <si>
    <t>G7AM07ILI.AW3074.NGMAFD.AFUDCNA</t>
  </si>
  <si>
    <t>Not Assigned - AFUDC</t>
  </si>
  <si>
    <t>G7AM07ILI.AW3074.NGCONT</t>
  </si>
  <si>
    <t>130 - CONTINGENCY</t>
  </si>
  <si>
    <t>G7AM07ILI.AW3074.NGCONT.CONT001</t>
  </si>
  <si>
    <t>CONT001 - Contingency</t>
  </si>
  <si>
    <t>G7AM07ILI.AW3074.NGEXCEP</t>
  </si>
  <si>
    <t>140 - EXCEPTION</t>
  </si>
  <si>
    <t>G7AM07ILI.AW3074.NGEXCEP.EXCEP001</t>
  </si>
  <si>
    <t>EXCEP001 - Exception</t>
  </si>
  <si>
    <t>G7AM07ILI.0233100</t>
  </si>
  <si>
    <t>Line AM07 - Pipeline Replacement - Pipe</t>
  </si>
  <si>
    <t>G7AM07ILI.0233100.NGENGNC</t>
  </si>
  <si>
    <t>G7AM07ILI.0233100.NGENGNC.G630</t>
  </si>
  <si>
    <t>G7AM07ILI.0233100.NGENGNC.G663</t>
  </si>
  <si>
    <t>G7AM07ILI.0233100.NGENGNC.G801</t>
  </si>
  <si>
    <t>G7AM07ILI.0233100.NGENGNC.G802</t>
  </si>
  <si>
    <t>G7AM07ILI.0233100.NGENGNC.G803</t>
  </si>
  <si>
    <t>G7AM07ILI.0233100.NGENGNC.G804</t>
  </si>
  <si>
    <t>G7AM07ILI.0233100.NGENGNC.G805</t>
  </si>
  <si>
    <t>G7AM07ILI.0233100.NGENGNC.G806</t>
  </si>
  <si>
    <t>G7AM07ILI.0233100.NGENGNC.G807</t>
  </si>
  <si>
    <t>G7AM07ILI.0233100.NGENGNC.G808</t>
  </si>
  <si>
    <t>G7AM07ILI.0233100.NGENGNC.G809</t>
  </si>
  <si>
    <t>G7AM07ILI.0233100.NGENGNC.G810</t>
  </si>
  <si>
    <t>G7AM07ILI.0233100.NGENGNC.G811</t>
  </si>
  <si>
    <t>G7AM07ILI.0233100.NGENGNC.G812</t>
  </si>
  <si>
    <t>G7AM07ILI.0233100.NGENGNC.G813</t>
  </si>
  <si>
    <t>G7AM07ILI.0233100.NGENGNC.G814</t>
  </si>
  <si>
    <t>G7AM07ILI.0233100.NGENGNC.G815</t>
  </si>
  <si>
    <t>G7AM07ILI.0233100.NGENGNC.G816</t>
  </si>
  <si>
    <t>G7AM07ILI.0233100.NGENGNC.G900</t>
  </si>
  <si>
    <t>G7AM07ILI.0233100.NGENGNC.ENGNA</t>
  </si>
  <si>
    <t>G7AM07ILI.0233100.NGLANDC</t>
  </si>
  <si>
    <t>G7AM07ILI.0233100.NGLANDC.G301</t>
  </si>
  <si>
    <t>G7AM07ILI.0233100.NGLANDC.G656</t>
  </si>
  <si>
    <t>G7AM07ILI.0233100.NGLANDC.G661</t>
  </si>
  <si>
    <t>G7AM07ILI.0233100.NGLANDC.G662</t>
  </si>
  <si>
    <t>G7AM07ILI.0233100.NGLANDC.G901</t>
  </si>
  <si>
    <t>G7AM07ILI.0233100.NGLANDC.LANNA</t>
  </si>
  <si>
    <t>G7AM07ILI.0233100.NGCONPC</t>
  </si>
  <si>
    <t>G7AM07ILI.0233100.NGCONPC.G631</t>
  </si>
  <si>
    <t>G7AM07ILI.0233100.NGCONPC.G820</t>
  </si>
  <si>
    <t>G7AM07ILI.0233100.NGCONPC.G821</t>
  </si>
  <si>
    <t>G7AM07ILI.0233100.NGCONPC.G822</t>
  </si>
  <si>
    <t>G7AM07ILI.0233100.NGCONPC.G825</t>
  </si>
  <si>
    <t>G7AM07ILI.0233100.NGCONPC.G826</t>
  </si>
  <si>
    <t>G7AM07ILI.0233100.NGCONPC.G827</t>
  </si>
  <si>
    <t>G7AM07ILI.0233100.NGCONPC.G828</t>
  </si>
  <si>
    <t>G7AM07ILI.0233100.NGCONPC.G829</t>
  </si>
  <si>
    <t>G7AM07ILI.0233100.NGCONPC.G830</t>
  </si>
  <si>
    <t>G7AM07ILI.0233100.NGCONPC.G831</t>
  </si>
  <si>
    <t>G7AM07ILI.0233100.NGCONPC.G832</t>
  </si>
  <si>
    <t>G7AM07ILI.0233100.NGCONPC.G833</t>
  </si>
  <si>
    <t>G7AM07ILI.0233100.NGCONPC.G834</t>
  </si>
  <si>
    <t>G7AM07ILI.0233100.NGCONPC.G835</t>
  </si>
  <si>
    <t>G7AM07ILI.0233100.NGCONPC.G836</t>
  </si>
  <si>
    <t>G7AM07ILI.0233100.NGCONPC.G837</t>
  </si>
  <si>
    <t>G7AM07ILI.0233100.NGCONPC.G902</t>
  </si>
  <si>
    <t>G7AM07ILI.0233100.NGCONPC.CONPNA</t>
  </si>
  <si>
    <t>G7AM07ILI.0233100.NGCONFC</t>
  </si>
  <si>
    <t>G7AM07ILI.0233100.NGCONFC.G632</t>
  </si>
  <si>
    <t>G7AM07ILI.0233100.NGCONFC.G850</t>
  </si>
  <si>
    <t>G7AM07ILI.0233100.NGCONFC.G851</t>
  </si>
  <si>
    <t>G7AM07ILI.0233100.NGCONFC.G852</t>
  </si>
  <si>
    <t>G7AM07ILI.0233100.NGCONFC.G853</t>
  </si>
  <si>
    <t>G7AM07ILI.0233100.NGCONFC.G854</t>
  </si>
  <si>
    <t>G7AM07ILI.0233100.NGCONFC.G855</t>
  </si>
  <si>
    <t>G7AM07ILI.0233100.NGCONFC.G856</t>
  </si>
  <si>
    <t>G7AM07ILI.0233100.NGCONFC.G857</t>
  </si>
  <si>
    <t>G7AM07ILI.0233100.NGCONFC.G858</t>
  </si>
  <si>
    <t>G7AM07ILI.0233100.NGCONFC.G859</t>
  </si>
  <si>
    <t>G7AM07ILI.0233100.NGCONFC.G860</t>
  </si>
  <si>
    <t>G7AM07ILI.0233100.NGCONFC.G861</t>
  </si>
  <si>
    <t>G7AM07ILI.0233100.NGCONFC.G862</t>
  </si>
  <si>
    <t>G7AM07ILI.0233100.NGCONFC.G903</t>
  </si>
  <si>
    <t>G7AM07ILI.0233100.NGCONFC.CONFNA</t>
  </si>
  <si>
    <t>G7AM07ILI.0233100.NGREMPC</t>
  </si>
  <si>
    <t>G7AM07ILI.0233100.NGREMPC.G823</t>
  </si>
  <si>
    <t>G7AM07ILI.0233100.NGREMPC.G824</t>
  </si>
  <si>
    <t>G7AM07ILI.0233100.NGREMPC.G863</t>
  </si>
  <si>
    <t>G7AM07ILI.0233100.NGREMPC.G904</t>
  </si>
  <si>
    <t>G7AM07ILI.0233100.NGREMPC.CONRNA</t>
  </si>
  <si>
    <t>G7AM07ILI.0233100.NGILIPC</t>
  </si>
  <si>
    <t>G7AM07ILI.0233100.NGILIPC.G870</t>
  </si>
  <si>
    <t>G7AM07ILI.0233100.NGILIPC.G871</t>
  </si>
  <si>
    <t>G7AM07ILI.0233100.NGILIPC.G872</t>
  </si>
  <si>
    <t>G7AM07ILI.0233100.NGILIPC.G873</t>
  </si>
  <si>
    <t>G7AM07ILI.0233100.NGILIPC.G906</t>
  </si>
  <si>
    <t>G7AM07ILI.0233100.NGILIPC.ILINA</t>
  </si>
  <si>
    <t>G7AM07ILI.0233100.NGFITSC</t>
  </si>
  <si>
    <t>G7AM07ILI.0233100.NGFITSC.G880</t>
  </si>
  <si>
    <t>G7AM07ILI.0233100.NGFITSC.G881</t>
  </si>
  <si>
    <t>G7AM07ILI.0233100.NGFITSC.G882</t>
  </si>
  <si>
    <t>G7AM07ILI.0233100.NGFITSC.G883</t>
  </si>
  <si>
    <t>G7AM07ILI.0233100.NGFITSC.G905</t>
  </si>
  <si>
    <t>G7AM07ILI.0233100.NGFITSC.FITNA</t>
  </si>
  <si>
    <t>G7AM07ILI.0233100.NGMATEC</t>
  </si>
  <si>
    <t>G7AM07ILI.0233100.NGMATEC.G201</t>
  </si>
  <si>
    <t>G7AM07ILI.0233100.NGMATEC.G202</t>
  </si>
  <si>
    <t>G7AM07ILI.0233100.NGMATEC.G204</t>
  </si>
  <si>
    <t>G7AM07ILI.0233100.NGMATEC.G205</t>
  </si>
  <si>
    <t>G7AM07ILI.0233100.NGMATEC.G907</t>
  </si>
  <si>
    <t>G7AM07ILI.0233100.NGMATEC.MAT001</t>
  </si>
  <si>
    <t>G7AM07ILI.0233100.NGMATEC.MAT002</t>
  </si>
  <si>
    <t>G7AM07ILI.0233100.NGMATEC.MATNA</t>
  </si>
  <si>
    <t>G7AM07ILI.0233100.NGMPGL</t>
  </si>
  <si>
    <t>G7AM07ILI.0233100.NGMPGL.DL001</t>
  </si>
  <si>
    <t>G7AM07ILI.0233100.NGMPGL.DL002</t>
  </si>
  <si>
    <t>G7AM07ILI.0233100.NGMPGL.DL003</t>
  </si>
  <si>
    <t>G7AM07ILI.0233100.NGMPGL.DL004</t>
  </si>
  <si>
    <t>G7AM07ILI.0233100.NGMPGL.G101</t>
  </si>
  <si>
    <t>G7AM07ILI.0233100.NGMPGL.DLNA</t>
  </si>
  <si>
    <t>G7AM07ILI.0233100.NGMOTH</t>
  </si>
  <si>
    <t>G7AM07ILI.0233100.NGMOTH.OTHNA</t>
  </si>
  <si>
    <t>G7AM07ILI.0233100.NGMOTH.OTH001</t>
  </si>
  <si>
    <t>G7AM07ILI.0233100.NGMOVH</t>
  </si>
  <si>
    <t>G7AM07ILI.0233100.NGMOVH.OVHNA</t>
  </si>
  <si>
    <t>G7AM07ILI.0233100.NGMOVH.OVH001</t>
  </si>
  <si>
    <t>G7AM07ILI.0233100.NGMAFD</t>
  </si>
  <si>
    <t>G7AM07ILI.0233100.NGMAFD.ACCTG</t>
  </si>
  <si>
    <t>G7AM07ILI.0233100.NGMAFD.AFUDCNA</t>
  </si>
  <si>
    <t>G7AM07ILI.0233100.NGCONT</t>
  </si>
  <si>
    <t>G7AM07ILI.0233100.NGCONT.CONT001</t>
  </si>
  <si>
    <t>G7AM07ILI.0233100.NGEXCEP</t>
  </si>
  <si>
    <t>G7AM07ILI.0233100.NGEXCEP.EXCEP001</t>
  </si>
  <si>
    <t>G7AM07ILI.AW3138</t>
  </si>
  <si>
    <t>Line AM07 - Pipeline Replacement - Station</t>
  </si>
  <si>
    <t>G7AM07ILI.AW3138.NGENGNC</t>
  </si>
  <si>
    <t>G7AM07ILI.AW3138.NGENGNC.G630</t>
  </si>
  <si>
    <t>G7AM07ILI.AW3138.NGENGNC.G663</t>
  </si>
  <si>
    <t>G7AM07ILI.AW3138.NGENGNC.G801</t>
  </si>
  <si>
    <t>G7AM07ILI.AW3138.NGENGNC.G802</t>
  </si>
  <si>
    <t>G7AM07ILI.AW3138.NGENGNC.G803</t>
  </si>
  <si>
    <t>G7AM07ILI.AW3138.NGENGNC.G804</t>
  </si>
  <si>
    <t>G7AM07ILI.AW3138.NGENGNC.G805</t>
  </si>
  <si>
    <t>G7AM07ILI.AW3138.NGENGNC.G806</t>
  </si>
  <si>
    <t>G7AM07ILI.AW3138.NGENGNC.G807</t>
  </si>
  <si>
    <t>G7AM07ILI.AW3138.NGENGNC.G808</t>
  </si>
  <si>
    <t>G7AM07ILI.AW3138.NGENGNC.G809</t>
  </si>
  <si>
    <t>G7AM07ILI.AW3138.NGENGNC.G810</t>
  </si>
  <si>
    <t>G7AM07ILI.AW3138.NGENGNC.G811</t>
  </si>
  <si>
    <t>G7AM07ILI.AW3138.NGENGNC.G812</t>
  </si>
  <si>
    <t>G7AM07ILI.AW3138.NGENGNC.G813</t>
  </si>
  <si>
    <t>G7AM07ILI.AW3138.NGENGNC.G814</t>
  </si>
  <si>
    <t>G7AM07ILI.AW3138.NGENGNC.G815</t>
  </si>
  <si>
    <t>G7AM07ILI.AW3138.NGENGNC.G816</t>
  </si>
  <si>
    <t>G7AM07ILI.AW3138.NGENGNC.G900</t>
  </si>
  <si>
    <t>G7AM07ILI.AW3138.NGENGNC.ENGNA</t>
  </si>
  <si>
    <t>G7AM07ILI.AW3138.NGLANDC</t>
  </si>
  <si>
    <t>G7AM07ILI.AW3138.NGLANDC.G301</t>
  </si>
  <si>
    <t>G7AM07ILI.AW3138.NGLANDC.G656</t>
  </si>
  <si>
    <t>G7AM07ILI.AW3138.NGLANDC.G661</t>
  </si>
  <si>
    <t>G7AM07ILI.AW3138.NGLANDC.G662</t>
  </si>
  <si>
    <t>G7AM07ILI.AW3138.NGLANDC.G901</t>
  </si>
  <si>
    <t>G7AM07ILI.AW3138.NGLANDC.LANNA</t>
  </si>
  <si>
    <t>G7AM07ILI.AW3138.NGCONPC</t>
  </si>
  <si>
    <t>G7AM07ILI.AW3138.NGCONPC.G631</t>
  </si>
  <si>
    <t>G7AM07ILI.AW3138.NGCONPC.G820</t>
  </si>
  <si>
    <t>G7AM07ILI.AW3138.NGCONPC.G821</t>
  </si>
  <si>
    <t>G7AM07ILI.AW3138.NGCONPC.G822</t>
  </si>
  <si>
    <t>G7AM07ILI.AW3138.NGCONPC.G825</t>
  </si>
  <si>
    <t>G7AM07ILI.AW3138.NGCONPC.G826</t>
  </si>
  <si>
    <t>G7AM07ILI.AW3138.NGCONPC.G827</t>
  </si>
  <si>
    <t>G7AM07ILI.AW3138.NGCONPC.G828</t>
  </si>
  <si>
    <t>G7AM07ILI.AW3138.NGCONPC.G829</t>
  </si>
  <si>
    <t>G7AM07ILI.AW3138.NGCONPC.G830</t>
  </si>
  <si>
    <t>G7AM07ILI.AW3138.NGCONPC.G831</t>
  </si>
  <si>
    <t>G7AM07ILI.AW3138.NGCONPC.G832</t>
  </si>
  <si>
    <t>G7AM07ILI.AW3138.NGCONPC.G833</t>
  </si>
  <si>
    <t>G7AM07ILI.AW3138.NGCONPC.G834</t>
  </si>
  <si>
    <t>G7AM07ILI.AW3138.NGCONPC.G835</t>
  </si>
  <si>
    <t>G7AM07ILI.AW3138.NGCONPC.G836</t>
  </si>
  <si>
    <t>G7AM07ILI.AW3138.NGCONPC.G837</t>
  </si>
  <si>
    <t>G7AM07ILI.AW3138.NGCONPC.G902</t>
  </si>
  <si>
    <t>G7AM07ILI.AW3138.NGCONPC.CONPNA</t>
  </si>
  <si>
    <t>G7AM07ILI.AW3138.NGCONFC</t>
  </si>
  <si>
    <t>G7AM07ILI.AW3138.NGCONFC.G632</t>
  </si>
  <si>
    <t>G7AM07ILI.AW3138.NGCONFC.G850</t>
  </si>
  <si>
    <t>G7AM07ILI.AW3138.NGCONFC.G851</t>
  </si>
  <si>
    <t>G7AM07ILI.AW3138.NGCONFC.G852</t>
  </si>
  <si>
    <t>G7AM07ILI.AW3138.NGCONFC.G853</t>
  </si>
  <si>
    <t>G7AM07ILI.AW3138.NGCONFC.G854</t>
  </si>
  <si>
    <t>G7AM07ILI.AW3138.NGCONFC.G855</t>
  </si>
  <si>
    <t>G7AM07ILI.AW3138.NGCONFC.G856</t>
  </si>
  <si>
    <t>G7AM07ILI.AW3138.NGCONFC.G857</t>
  </si>
  <si>
    <t>G7AM07ILI.AW3138.NGCONFC.G858</t>
  </si>
  <si>
    <t>G7AM07ILI.AW3138.NGCONFC.G859</t>
  </si>
  <si>
    <t>G7AM07ILI.AW3138.NGCONFC.G860</t>
  </si>
  <si>
    <t>G7AM07ILI.AW3138.NGCONFC.G861</t>
  </si>
  <si>
    <t>G7AM07ILI.AW3138.NGCONFC.G862</t>
  </si>
  <si>
    <t>G7AM07ILI.AW3138.NGCONFC.G903</t>
  </si>
  <si>
    <t>G7AM07ILI.AW3138.NGCONFC.CONFNA</t>
  </si>
  <si>
    <t>G7AM07ILI.AW3138.NGREMPC</t>
  </si>
  <si>
    <t>G7AM07ILI.AW3138.NGREMPC.G823</t>
  </si>
  <si>
    <t>G7AM07ILI.AW3138.NGREMPC.G824</t>
  </si>
  <si>
    <t>G7AM07ILI.AW3138.NGREMPC.G863</t>
  </si>
  <si>
    <t>G7AM07ILI.AW3138.NGREMPC.G904</t>
  </si>
  <si>
    <t>G7AM07ILI.AW3138.NGREMPC.CONRNA</t>
  </si>
  <si>
    <t>G7AM07ILI.AW3138.NGILIPC</t>
  </si>
  <si>
    <t>G7AM07ILI.AW3138.NGILIPC.G870</t>
  </si>
  <si>
    <t>G7AM07ILI.AW3138.NGILIPC.G871</t>
  </si>
  <si>
    <t>G7AM07ILI.AW3138.NGILIPC.G872</t>
  </si>
  <si>
    <t>G7AM07ILI.AW3138.NGILIPC.G873</t>
  </si>
  <si>
    <t>G7AM07ILI.AW3138.NGILIPC.G906</t>
  </si>
  <si>
    <t>G7AM07ILI.AW3138.NGILIPC.ILINA</t>
  </si>
  <si>
    <t>G7AM07ILI.AW3138.NGFITSC</t>
  </si>
  <si>
    <t>G7AM07ILI.AW3138.NGFITSC.G880</t>
  </si>
  <si>
    <t>G7AM07ILI.AW3138.NGFITSC.G881</t>
  </si>
  <si>
    <t>G7AM07ILI.AW3138.NGFITSC.G882</t>
  </si>
  <si>
    <t>G7AM07ILI.AW3138.NGFITSC.G883</t>
  </si>
  <si>
    <t>G7AM07ILI.AW3138.NGFITSC.G905</t>
  </si>
  <si>
    <t>G7AM07ILI.AW3138.NGFITSC.FITNA</t>
  </si>
  <si>
    <t>G7AM07ILI.AW3138.NGMATEC</t>
  </si>
  <si>
    <t>G7AM07ILI.AW3138.NGMATEC.G201</t>
  </si>
  <si>
    <t>G7AM07ILI.AW3138.NGMATEC.G202</t>
  </si>
  <si>
    <t>G7AM07ILI.AW3138.NGMATEC.G204</t>
  </si>
  <si>
    <t>G7AM07ILI.AW3138.NGMATEC.G205</t>
  </si>
  <si>
    <t>G7AM07ILI.AW3138.NGMATEC.G907</t>
  </si>
  <si>
    <t>G7AM07ILI.AW3138.NGMATEC.MAT001</t>
  </si>
  <si>
    <t>G7AM07ILI.AW3138.NGMATEC.MAT002</t>
  </si>
  <si>
    <t>G7AM07ILI.AW3138.NGMATEC.MATNA</t>
  </si>
  <si>
    <t>G7AM07ILI.AW3138.NGMPGL</t>
  </si>
  <si>
    <t>G7AM07ILI.AW3138.NGMPGL.DL001</t>
  </si>
  <si>
    <t>G7AM07ILI.AW3138.NGMPGL.DL002</t>
  </si>
  <si>
    <t>G7AM07ILI.AW3138.NGMPGL.DL003</t>
  </si>
  <si>
    <t>G7AM07ILI.AW3138.NGMPGL.DL004</t>
  </si>
  <si>
    <t>G7AM07ILI.AW3138.NGMPGL.G101</t>
  </si>
  <si>
    <t>G7AM07ILI.AW3138.NGMPGL.DLNA</t>
  </si>
  <si>
    <t>G7AM07ILI.AW3138.NGMOTH</t>
  </si>
  <si>
    <t>G7AM07ILI.AW3138.NGMOTH.OTHNA</t>
  </si>
  <si>
    <t>G7AM07ILI.AW3138.NGMOTH.OTH001</t>
  </si>
  <si>
    <t>G7AM07ILI.AW3138.NGMOVH</t>
  </si>
  <si>
    <t>G7AM07ILI.AW3138.NGMOVH.OVHNA</t>
  </si>
  <si>
    <t>G7AM07ILI.AW3138.NGMOVH.OVH001</t>
  </si>
  <si>
    <t>G7AM07ILI.AW3138.NGMAFD</t>
  </si>
  <si>
    <t>G7AM07ILI.AW3138.NGMAFD.ACCTG</t>
  </si>
  <si>
    <t>G7AM07ILI.AW3138.NGMAFD.AFUDCNA</t>
  </si>
  <si>
    <t>G7AM07ILI.AW3138.NGCONT</t>
  </si>
  <si>
    <t>G7AM07ILI.AW3138.NGCONT.CONT001</t>
  </si>
  <si>
    <t>G7AM07ILI.AW3138.NGEXCEP</t>
  </si>
  <si>
    <t>G7AM07ILI.AW3138.NGEXCEP.EXCEP001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</si>
</sst>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#,##0;\(#,##0\)"/>
  </numFmts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8B8B8B"/>
      <name val="Arial"/>
    </font>
    <font>
      <b/>
      <sz val="10"/>
      <name val="Arial"/>
    </font>
    <font>
      <sz val="9"/>
      <name val="Arial"/>
    </font>
    <font>
      <sz val="9"/>
      <color rgb="FF000000"/>
      <name val="Arial"/>
    </font>
    <font>
      <sz val="9"/>
      <color rgb="FF000000"/>
      <name val="Roboto, sans-serif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EFFDC"/>
      </patternFill>
    </fill>
    <fill>
      <patternFill patternType="solid">
        <fgColor rgb="FFEFEBDE"/>
      </patternFill>
    </fill>
    <fill>
      <patternFill patternType="solid">
        <fgColor rgb="FFF5F5F5"/>
      </patternFill>
    </fill>
    <fill>
      <patternFill patternType="solid">
        <fgColor rgb="FFAAD4FF"/>
      </patternFill>
    </fill>
    <fill>
      <patternFill patternType="solid">
        <fgColor rgb="FFD3E9FF"/>
      </patternFill>
    </fill>
    <fill>
      <patternFill patternType="solid">
        <fgColor rgb="FFFFFFFF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4BED4"/>
      </left>
      <right style="thin">
        <color rgb="FFA4BED4"/>
      </right>
      <top style="thin">
        <color rgb="FFA4BED4"/>
      </top>
      <bottom style="thin">
        <color rgb="FFA4BED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3" borderId="0" xfId="0" applyFont="1" applyFill="1"/>
    <xf numFmtId="0" fontId="1" fillId="3" borderId="5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0" xfId="0" applyFont="1"/>
    <xf numFmtId="0" fontId="2" fillId="6" borderId="8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 wrapText="1"/>
    </xf>
    <xf numFmtId="0" fontId="0" fillId="2" borderId="24" xfId="0" applyFill="1" applyBorder="1"/>
    <xf numFmtId="0" fontId="0" fillId="2" borderId="25" xfId="0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6" xfId="0" applyFill="1" applyBorder="1" applyAlignment="1">
      <alignment horizontal="center" vertical="center"/>
    </xf>
    <xf numFmtId="42" fontId="0" fillId="4" borderId="28" xfId="0" applyNumberFormat="1" applyFill="1" applyBorder="1" applyAlignment="1">
      <alignment vertical="center"/>
    </xf>
    <xf numFmtId="42" fontId="0" fillId="2" borderId="25" xfId="0" applyNumberFormat="1" applyFill="1" applyBorder="1" applyAlignment="1">
      <alignment vertical="center"/>
    </xf>
    <xf numFmtId="42" fontId="0" fillId="6" borderId="9" xfId="0" applyNumberFormat="1" applyFill="1" applyBorder="1" applyAlignment="1">
      <alignment horizontal="center" vertical="center"/>
    </xf>
    <xf numFmtId="42" fontId="0" fillId="2" borderId="0" xfId="0" applyNumberFormat="1" applyFill="1" applyAlignment="1">
      <alignment vertical="center"/>
    </xf>
    <xf numFmtId="42" fontId="0" fillId="7" borderId="9" xfId="0" applyNumberFormat="1" applyFill="1" applyBorder="1" applyAlignment="1">
      <alignment horizontal="center" vertical="center"/>
    </xf>
    <xf numFmtId="42" fontId="0" fillId="4" borderId="11" xfId="0" applyNumberFormat="1" applyFill="1" applyBorder="1" applyAlignment="1">
      <alignment vertical="center"/>
    </xf>
    <xf numFmtId="42" fontId="0" fillId="6" borderId="11" xfId="0" applyNumberFormat="1" applyFill="1" applyBorder="1" applyAlignment="1">
      <alignment horizontal="center" vertical="center"/>
    </xf>
    <xf numFmtId="42" fontId="0" fillId="7" borderId="11" xfId="0" applyNumberFormat="1" applyFill="1" applyBorder="1" applyAlignment="1">
      <alignment horizontal="center" vertical="center"/>
    </xf>
    <xf numFmtId="42" fontId="0" fillId="4" borderId="13" xfId="0" applyNumberFormat="1" applyFill="1" applyBorder="1" applyAlignment="1">
      <alignment vertical="center"/>
    </xf>
    <xf numFmtId="42" fontId="0" fillId="6" borderId="13" xfId="0" applyNumberFormat="1" applyFill="1" applyBorder="1" applyAlignment="1">
      <alignment horizontal="center" vertical="center"/>
    </xf>
    <xf numFmtId="42" fontId="0" fillId="7" borderId="13" xfId="0" applyNumberFormat="1" applyFill="1" applyBorder="1" applyAlignment="1">
      <alignment horizontal="center" vertical="center"/>
    </xf>
    <xf numFmtId="42" fontId="0" fillId="4" borderId="9" xfId="0" applyNumberFormat="1" applyFill="1" applyBorder="1" applyAlignment="1">
      <alignment vertical="center"/>
    </xf>
    <xf numFmtId="0" fontId="0" fillId="0" borderId="0" xfId="0" applyAlignment="1">
      <alignment horizontal="right"/>
    </xf>
    <xf numFmtId="0" fontId="2" fillId="0" borderId="5" xfId="0" applyFont="1" applyBorder="1"/>
    <xf numFmtId="42" fontId="2" fillId="5" borderId="8" xfId="0" applyNumberFormat="1" applyFont="1" applyFill="1" applyBorder="1" applyAlignment="1">
      <alignment vertical="center"/>
    </xf>
    <xf numFmtId="42" fontId="2" fillId="2" borderId="25" xfId="0" applyNumberFormat="1" applyFont="1" applyFill="1" applyBorder="1" applyAlignment="1">
      <alignment vertical="center"/>
    </xf>
    <xf numFmtId="42" fontId="2" fillId="5" borderId="8" xfId="0" applyNumberFormat="1" applyFont="1" applyFill="1" applyBorder="1" applyAlignment="1">
      <alignment horizontal="center" vertical="center"/>
    </xf>
    <xf numFmtId="42" fontId="2" fillId="2" borderId="0" xfId="0" applyNumberFormat="1" applyFont="1" applyFill="1" applyAlignment="1">
      <alignment vertical="center"/>
    </xf>
    <xf numFmtId="42" fontId="2" fillId="4" borderId="26" xfId="0" applyNumberFormat="1" applyFont="1" applyFill="1" applyBorder="1" applyAlignment="1">
      <alignment vertical="center"/>
    </xf>
    <xf numFmtId="42" fontId="2" fillId="6" borderId="8" xfId="0" applyNumberFormat="1" applyFont="1" applyFill="1" applyBorder="1" applyAlignment="1">
      <alignment horizontal="center" vertical="center"/>
    </xf>
    <xf numFmtId="42" fontId="2" fillId="2" borderId="26" xfId="0" applyNumberFormat="1" applyFont="1" applyFill="1" applyBorder="1" applyAlignment="1">
      <alignment vertical="center"/>
    </xf>
    <xf numFmtId="42" fontId="2" fillId="7" borderId="8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right"/>
    </xf>
    <xf numFmtId="42" fontId="2" fillId="5" borderId="24" xfId="0" applyNumberFormat="1" applyFont="1" applyFill="1" applyBorder="1" applyAlignment="1">
      <alignment vertical="center"/>
    </xf>
    <xf numFmtId="42" fontId="2" fillId="5" borderId="26" xfId="0" applyNumberFormat="1" applyFont="1" applyFill="1" applyBorder="1" applyAlignment="1">
      <alignment horizontal="center" vertical="center"/>
    </xf>
    <xf numFmtId="42" fontId="2" fillId="5" borderId="24" xfId="0" applyNumberFormat="1" applyFont="1" applyFill="1" applyBorder="1" applyAlignment="1">
      <alignment horizontal="center" vertical="center"/>
    </xf>
    <xf numFmtId="42" fontId="2" fillId="5" borderId="26" xfId="0" applyNumberFormat="1" applyFont="1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42" fontId="0" fillId="2" borderId="8" xfId="0" applyNumberFormat="1" applyFill="1" applyBorder="1" applyAlignment="1">
      <alignment vertical="center"/>
    </xf>
    <xf numFmtId="42" fontId="0" fillId="2" borderId="8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3" fillId="6" borderId="27" xfId="0" applyFont="1" applyFill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9" fillId="0" borderId="0" xfId="2"/>
    <xf numFmtId="0" fontId="13" fillId="9" borderId="29" xfId="2" applyFont="1" applyFill="1" applyBorder="1" applyAlignment="1">
      <alignment horizontal="center" vertical="center" wrapText="1"/>
    </xf>
    <xf numFmtId="0" fontId="14" fillId="10" borderId="29" xfId="2" applyFont="1" applyFill="1" applyBorder="1" applyAlignment="1">
      <alignment horizontal="left" vertical="center"/>
    </xf>
    <xf numFmtId="0" fontId="14" fillId="11" borderId="29" xfId="2" applyFont="1" applyFill="1" applyBorder="1" applyAlignment="1">
      <alignment horizontal="left" vertical="center"/>
    </xf>
    <xf numFmtId="164" fontId="14" fillId="11" borderId="29" xfId="2" applyNumberFormat="1" applyFont="1" applyFill="1" applyBorder="1" applyAlignment="1">
      <alignment horizontal="right" vertical="center"/>
    </xf>
    <xf numFmtId="0" fontId="14" fillId="12" borderId="29" xfId="2" applyFont="1" applyFill="1" applyBorder="1" applyAlignment="1">
      <alignment horizontal="left" vertical="center" indent="2"/>
    </xf>
    <xf numFmtId="0" fontId="14" fillId="12" borderId="29" xfId="2" applyFont="1" applyFill="1" applyBorder="1" applyAlignment="1">
      <alignment horizontal="left" vertical="center"/>
    </xf>
    <xf numFmtId="164" fontId="14" fillId="12" borderId="29" xfId="2" applyNumberFormat="1" applyFont="1" applyFill="1" applyBorder="1" applyAlignment="1">
      <alignment horizontal="right" vertical="center"/>
    </xf>
    <xf numFmtId="0" fontId="14" fillId="13" borderId="29" xfId="2" applyFont="1" applyFill="1" applyBorder="1" applyAlignment="1">
      <alignment horizontal="left" vertical="center" indent="4"/>
    </xf>
    <xf numFmtId="0" fontId="14" fillId="13" borderId="29" xfId="2" applyFont="1" applyFill="1" applyBorder="1" applyAlignment="1">
      <alignment horizontal="left" vertical="center"/>
    </xf>
    <xf numFmtId="164" fontId="14" fillId="13" borderId="29" xfId="2" applyNumberFormat="1" applyFont="1" applyFill="1" applyBorder="1" applyAlignment="1">
      <alignment horizontal="right" vertical="center"/>
    </xf>
    <xf numFmtId="0" fontId="14" fillId="12" borderId="29" xfId="2" applyFont="1" applyFill="1" applyBorder="1" applyAlignment="1">
      <alignment horizontal="left" vertical="center" indent="6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4" fontId="1" fillId="3" borderId="17" xfId="0" applyNumberFormat="1" applyFont="1" applyFill="1" applyBorder="1" applyAlignment="1">
      <alignment horizontal="right" indent="2"/>
    </xf>
    <xf numFmtId="14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0" fillId="0" borderId="29" xfId="2" applyFont="1" applyBorder="1" applyAlignment="1">
      <alignment horizontal="left" indent="1"/>
    </xf>
    <xf numFmtId="0" fontId="11" fillId="0" borderId="29" xfId="2" applyFont="1" applyBorder="1" applyAlignment="1">
      <alignment horizontal="left" vertical="center" indent="1"/>
    </xf>
    <xf numFmtId="0" fontId="12" fillId="8" borderId="29" xfId="2" applyFont="1" applyFill="1" applyBorder="1" applyAlignment="1">
      <alignment horizontal="left" vertical="center" indent="2"/>
    </xf>
  </cellXfs>
  <cellStyles count="3">
    <cellStyle name="Normal" xfId="0" builtinId="0"/>
    <cellStyle name="Normal 2" xfId="2" xr:uid="{784B81DC-D19C-40F5-B4D2-ABD9F12F4811}"/>
    <cellStyle name="Normal 2 2 2" xfId="1" xr:uid="{90F7FAE6-B00F-4835-9ABA-E9A62F97F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B55C-E7A0-4F76-9B9E-95580C345972}">
  <sheetPr>
    <tabColor rgb="FF0070C0"/>
    <pageSetUpPr fitToPage="1"/>
  </sheetPr>
  <dimension ref="A1:J31"/>
  <sheetViews>
    <sheetView view="pageLayout" zoomScaleNormal="90" workbookViewId="0"/>
  </sheetViews>
  <sheetFormatPr defaultRowHeight="15"/>
  <cols>
    <col min="1" max="1" width="0.7109375" customWidth="1"/>
    <col min="2" max="2" width="10.7109375" customWidth="1"/>
    <col min="3" max="3" width="26.28515625" customWidth="1"/>
    <col min="4" max="4" width="25.7109375" customWidth="1"/>
    <col min="5" max="5" width="1" customWidth="1"/>
    <col min="6" max="6" width="33.85546875" customWidth="1"/>
    <col min="7" max="7" width="25.7109375" style="1" customWidth="1"/>
    <col min="8" max="8" width="1" customWidth="1"/>
    <col min="9" max="9" width="25.7109375" customWidth="1"/>
    <col min="10" max="10" width="1.42578125" bestFit="1" customWidth="1"/>
  </cols>
  <sheetData>
    <row r="1" spans="1:10" ht="3.75" customHeight="1" thickBot="1">
      <c r="B1" s="2"/>
      <c r="C1" s="2"/>
      <c r="D1" s="2"/>
      <c r="E1" s="2"/>
      <c r="F1" s="2"/>
      <c r="G1" s="3"/>
      <c r="H1" s="2"/>
      <c r="I1" s="2"/>
    </row>
    <row r="2" spans="1:10" ht="31.5">
      <c r="A2" s="5"/>
      <c r="B2" s="79" t="s">
        <v>38</v>
      </c>
      <c r="C2" s="79"/>
      <c r="D2" s="79"/>
      <c r="E2" s="79"/>
      <c r="F2" s="79"/>
      <c r="G2" s="79"/>
      <c r="H2" s="79"/>
      <c r="I2" s="79"/>
    </row>
    <row r="3" spans="1:10" ht="21">
      <c r="A3" s="5"/>
      <c r="B3" s="80" t="s">
        <v>40</v>
      </c>
      <c r="C3" s="81"/>
      <c r="D3" s="81"/>
      <c r="E3" s="81"/>
      <c r="F3" s="81"/>
      <c r="G3" s="81"/>
      <c r="H3" s="81"/>
      <c r="I3" s="81"/>
    </row>
    <row r="4" spans="1:10" ht="18.75">
      <c r="A4" s="5"/>
      <c r="B4" s="82" t="s">
        <v>4</v>
      </c>
      <c r="C4" s="82"/>
      <c r="D4" s="82"/>
      <c r="E4" s="82"/>
      <c r="F4" s="82"/>
      <c r="G4" s="82"/>
      <c r="H4" s="82"/>
      <c r="I4" s="82"/>
    </row>
    <row r="5" spans="1:10" ht="18.75">
      <c r="A5" s="5"/>
      <c r="B5" s="82"/>
      <c r="C5" s="82"/>
      <c r="D5" s="82"/>
      <c r="E5" s="82"/>
      <c r="F5" s="82"/>
      <c r="G5" s="82"/>
      <c r="H5" s="82"/>
      <c r="I5" s="82"/>
    </row>
    <row r="6" spans="1:10" ht="15.75" thickBot="1">
      <c r="A6" s="5"/>
      <c r="B6" s="50" t="s">
        <v>3</v>
      </c>
      <c r="C6" s="77">
        <v>45923</v>
      </c>
      <c r="D6" s="78"/>
      <c r="E6" s="78"/>
      <c r="F6" s="59"/>
      <c r="G6" s="76"/>
      <c r="H6" s="76"/>
      <c r="I6" s="76"/>
    </row>
    <row r="7" spans="1:10" ht="30" customHeight="1" thickBot="1">
      <c r="A7" s="5"/>
      <c r="B7" s="14"/>
      <c r="C7" s="15"/>
      <c r="D7" s="74" t="s">
        <v>5</v>
      </c>
      <c r="E7" s="23"/>
      <c r="F7" s="60"/>
      <c r="G7" s="60"/>
      <c r="H7" s="25" t="s">
        <v>1</v>
      </c>
      <c r="I7" s="58" t="s">
        <v>6</v>
      </c>
      <c r="J7" s="6"/>
    </row>
    <row r="8" spans="1:10" ht="15.75" thickBot="1">
      <c r="A8" s="5"/>
      <c r="B8" s="14"/>
      <c r="C8" s="15"/>
      <c r="D8" s="75"/>
      <c r="E8" s="24"/>
      <c r="F8" s="19"/>
      <c r="G8" s="19" t="s">
        <v>36</v>
      </c>
      <c r="H8" s="26"/>
      <c r="I8" s="21"/>
    </row>
    <row r="9" spans="1:10" ht="15.75" thickBot="1">
      <c r="A9" s="5"/>
      <c r="B9" s="14"/>
      <c r="C9" s="15"/>
      <c r="D9" s="75"/>
      <c r="E9" s="24"/>
      <c r="F9" s="19"/>
      <c r="G9" s="19" t="s">
        <v>37</v>
      </c>
      <c r="H9" s="26"/>
      <c r="I9" s="21"/>
    </row>
    <row r="10" spans="1:10" ht="21.75" thickBot="1">
      <c r="A10" s="5"/>
      <c r="B10" s="16" t="s">
        <v>7</v>
      </c>
      <c r="C10" s="17" t="s">
        <v>2</v>
      </c>
      <c r="D10" s="75"/>
      <c r="E10" s="24"/>
      <c r="F10" s="20" t="s">
        <v>35</v>
      </c>
      <c r="G10" s="20" t="s">
        <v>32</v>
      </c>
      <c r="H10" s="26"/>
      <c r="I10" s="22" t="s">
        <v>33</v>
      </c>
    </row>
    <row r="11" spans="1:10">
      <c r="A11" s="5"/>
      <c r="B11" s="7" t="s">
        <v>8</v>
      </c>
      <c r="C11" s="10" t="s">
        <v>0</v>
      </c>
      <c r="D11" s="28">
        <f>F11+G11+I11</f>
        <v>2282479</v>
      </c>
      <c r="E11" s="29"/>
      <c r="F11" s="30">
        <v>11751</v>
      </c>
      <c r="G11" s="30">
        <f>2270728</f>
        <v>2270728</v>
      </c>
      <c r="H11" s="31"/>
      <c r="I11" s="32"/>
    </row>
    <row r="12" spans="1:10">
      <c r="A12" s="5"/>
      <c r="B12" s="8" t="s">
        <v>9</v>
      </c>
      <c r="C12" s="11" t="s">
        <v>39</v>
      </c>
      <c r="D12" s="33">
        <f t="shared" ref="D12:D18" si="0">F12+G12+I12</f>
        <v>5226607</v>
      </c>
      <c r="E12" s="29"/>
      <c r="F12" s="34"/>
      <c r="G12" s="34">
        <v>5226607</v>
      </c>
      <c r="H12" s="31"/>
      <c r="I12" s="35"/>
      <c r="J12" t="s">
        <v>1</v>
      </c>
    </row>
    <row r="13" spans="1:10">
      <c r="A13" s="5"/>
      <c r="B13" s="8" t="s">
        <v>10</v>
      </c>
      <c r="C13" s="11" t="s">
        <v>11</v>
      </c>
      <c r="D13" s="33">
        <f t="shared" si="0"/>
        <v>7055920</v>
      </c>
      <c r="E13" s="29"/>
      <c r="F13" s="34">
        <f>4093283</f>
        <v>4093283</v>
      </c>
      <c r="G13" s="34">
        <f>2962637</f>
        <v>2962637</v>
      </c>
      <c r="H13" s="31"/>
      <c r="I13" s="35"/>
    </row>
    <row r="14" spans="1:10">
      <c r="A14" s="5"/>
      <c r="B14" s="8" t="s">
        <v>12</v>
      </c>
      <c r="C14" s="11" t="s">
        <v>13</v>
      </c>
      <c r="D14" s="33">
        <f t="shared" si="0"/>
        <v>15600215</v>
      </c>
      <c r="E14" s="29"/>
      <c r="F14" s="34">
        <v>1229258</v>
      </c>
      <c r="G14" s="34">
        <f>13889244-64379-27445</f>
        <v>13797420</v>
      </c>
      <c r="H14" s="31"/>
      <c r="I14" s="35">
        <f>573537</f>
        <v>573537</v>
      </c>
    </row>
    <row r="15" spans="1:10">
      <c r="A15" s="5"/>
      <c r="B15" s="8" t="s">
        <v>14</v>
      </c>
      <c r="C15" s="11" t="s">
        <v>15</v>
      </c>
      <c r="D15" s="33">
        <f t="shared" si="0"/>
        <v>8147144</v>
      </c>
      <c r="E15" s="29"/>
      <c r="F15" s="34">
        <f>8061969+85175</f>
        <v>8147144</v>
      </c>
      <c r="G15" s="34"/>
      <c r="H15" s="31"/>
      <c r="I15" s="35"/>
    </row>
    <row r="16" spans="1:10">
      <c r="A16" s="5"/>
      <c r="B16" s="8" t="s">
        <v>34</v>
      </c>
      <c r="C16" s="11" t="s">
        <v>16</v>
      </c>
      <c r="D16" s="33">
        <f t="shared" si="0"/>
        <v>2989439</v>
      </c>
      <c r="E16" s="29"/>
      <c r="F16" s="34">
        <f>1489603</f>
        <v>1489603</v>
      </c>
      <c r="G16" s="34">
        <f>1499836</f>
        <v>1499836</v>
      </c>
      <c r="H16" s="31"/>
      <c r="I16" s="35"/>
      <c r="J16" t="s">
        <v>1</v>
      </c>
    </row>
    <row r="17" spans="1:10">
      <c r="A17" s="5"/>
      <c r="B17" s="8" t="s">
        <v>17</v>
      </c>
      <c r="C17" s="11" t="s">
        <v>18</v>
      </c>
      <c r="D17" s="33">
        <f t="shared" si="0"/>
        <v>1285267</v>
      </c>
      <c r="E17" s="29"/>
      <c r="F17" s="34">
        <v>585780</v>
      </c>
      <c r="G17" s="34">
        <f>699487</f>
        <v>699487</v>
      </c>
      <c r="H17" s="31"/>
      <c r="I17" s="35"/>
      <c r="J17" t="s">
        <v>1</v>
      </c>
    </row>
    <row r="18" spans="1:10" ht="15.75" thickBot="1">
      <c r="A18" s="5"/>
      <c r="B18" s="9" t="s">
        <v>19</v>
      </c>
      <c r="C18" s="12" t="s">
        <v>20</v>
      </c>
      <c r="D18" s="36">
        <f t="shared" si="0"/>
        <v>17104</v>
      </c>
      <c r="E18" s="29"/>
      <c r="F18" s="37">
        <v>17104</v>
      </c>
      <c r="G18" s="37"/>
      <c r="H18" s="31"/>
      <c r="I18" s="38"/>
    </row>
    <row r="19" spans="1:10" s="18" customFormat="1" ht="15.75" thickBot="1">
      <c r="A19" s="41"/>
      <c r="B19" s="85" t="s">
        <v>21</v>
      </c>
      <c r="C19" s="86"/>
      <c r="D19" s="42">
        <f>SUM(D11:D18)</f>
        <v>42604175</v>
      </c>
      <c r="E19" s="43"/>
      <c r="F19" s="44">
        <f>SUM(F11:F18)</f>
        <v>15573923</v>
      </c>
      <c r="G19" s="44">
        <f>SUM(G11:G18)</f>
        <v>26456715</v>
      </c>
      <c r="H19" s="45"/>
      <c r="I19" s="44">
        <f>SUM(I11:I18)</f>
        <v>573537</v>
      </c>
    </row>
    <row r="20" spans="1:10">
      <c r="A20" s="5"/>
      <c r="B20" s="7" t="s">
        <v>1</v>
      </c>
      <c r="C20" s="13" t="s">
        <v>22</v>
      </c>
      <c r="D20" s="39"/>
      <c r="E20" s="29"/>
      <c r="F20" s="30"/>
      <c r="G20" s="30"/>
      <c r="H20" s="31"/>
      <c r="I20" s="32"/>
    </row>
    <row r="21" spans="1:10" ht="15.75" thickBot="1">
      <c r="A21" s="5"/>
      <c r="B21" s="9" t="s">
        <v>1</v>
      </c>
      <c r="C21" s="12" t="s">
        <v>23</v>
      </c>
      <c r="D21" s="36"/>
      <c r="E21" s="29"/>
      <c r="F21" s="37"/>
      <c r="G21" s="37"/>
      <c r="H21" s="31"/>
      <c r="I21" s="38"/>
    </row>
    <row r="22" spans="1:10" s="18" customFormat="1" ht="15.75" thickBot="1">
      <c r="A22" s="41"/>
      <c r="B22" s="89" t="s">
        <v>24</v>
      </c>
      <c r="C22" s="90"/>
      <c r="D22" s="51">
        <f>SUM(D20:D21)</f>
        <v>0</v>
      </c>
      <c r="E22" s="43"/>
      <c r="F22" s="53"/>
      <c r="G22" s="53">
        <f>SUM(G20:G21)</f>
        <v>0</v>
      </c>
      <c r="H22" s="45"/>
      <c r="I22" s="53">
        <f t="shared" ref="I22" si="1">SUM(I20:I21)</f>
        <v>0</v>
      </c>
    </row>
    <row r="23" spans="1:10" ht="5.25" customHeight="1" thickBot="1">
      <c r="B23" s="27"/>
      <c r="C23" s="55"/>
      <c r="D23" s="56"/>
      <c r="E23" s="31"/>
      <c r="F23" s="57"/>
      <c r="G23" s="57"/>
      <c r="H23" s="31"/>
      <c r="I23" s="57"/>
    </row>
    <row r="24" spans="1:10" s="18" customFormat="1" ht="15.75" thickBot="1">
      <c r="A24" s="41"/>
      <c r="B24" s="87" t="s">
        <v>25</v>
      </c>
      <c r="C24" s="88"/>
      <c r="D24" s="54">
        <f>SUM(D19,D22)</f>
        <v>42604175</v>
      </c>
      <c r="E24" s="43"/>
      <c r="F24" s="52"/>
      <c r="G24" s="52">
        <f>SUM(G19,G22)</f>
        <v>26456715</v>
      </c>
      <c r="H24" s="45"/>
      <c r="I24" s="52">
        <f t="shared" ref="I24" si="2">SUM(I19,I22)</f>
        <v>573537</v>
      </c>
    </row>
    <row r="25" spans="1:10">
      <c r="A25" s="5"/>
      <c r="B25" s="8" t="s">
        <v>17</v>
      </c>
      <c r="C25" s="11" t="s">
        <v>26</v>
      </c>
      <c r="D25" s="36">
        <f t="shared" ref="D25:D26" si="3">F25+G25+I25</f>
        <v>4569382</v>
      </c>
      <c r="E25" s="29"/>
      <c r="F25" s="34">
        <v>712041</v>
      </c>
      <c r="G25" s="34">
        <f>3857341</f>
        <v>3857341</v>
      </c>
      <c r="H25" s="31"/>
      <c r="I25" s="35"/>
    </row>
    <row r="26" spans="1:10" ht="15.75" thickBot="1">
      <c r="A26" s="5"/>
      <c r="B26" s="9" t="s">
        <v>27</v>
      </c>
      <c r="C26" s="12" t="s">
        <v>28</v>
      </c>
      <c r="D26" s="36">
        <f t="shared" si="3"/>
        <v>2841019</v>
      </c>
      <c r="E26" s="29"/>
      <c r="F26" s="37">
        <v>2122392</v>
      </c>
      <c r="G26" s="37">
        <f>718627</f>
        <v>718627</v>
      </c>
      <c r="H26" s="31"/>
      <c r="I26" s="38"/>
    </row>
    <row r="27" spans="1:10" s="18" customFormat="1" ht="15.75" thickBot="1">
      <c r="A27" s="41"/>
      <c r="B27" s="85" t="s">
        <v>29</v>
      </c>
      <c r="C27" s="86"/>
      <c r="D27" s="42">
        <f>SUM(D25:D26)</f>
        <v>7410401</v>
      </c>
      <c r="E27" s="43"/>
      <c r="F27" s="44">
        <f>SUM(F25:F26)</f>
        <v>2834433</v>
      </c>
      <c r="G27" s="44">
        <f>SUM(G25:G26)</f>
        <v>4575968</v>
      </c>
      <c r="H27" s="45"/>
      <c r="I27" s="44">
        <f t="shared" ref="I27" si="4">SUM(I25:I26)</f>
        <v>0</v>
      </c>
    </row>
    <row r="28" spans="1:10" s="18" customFormat="1" ht="30" customHeight="1" thickBot="1">
      <c r="B28" s="83" t="s">
        <v>30</v>
      </c>
      <c r="C28" s="84"/>
      <c r="D28" s="46">
        <f>SUM(D27,D24)</f>
        <v>50014576</v>
      </c>
      <c r="E28" s="43"/>
      <c r="F28" s="47">
        <f>F27+F19</f>
        <v>18408356</v>
      </c>
      <c r="G28" s="47">
        <f t="shared" ref="G28:I28" si="5">SUM(G24,G27)</f>
        <v>31032683</v>
      </c>
      <c r="H28" s="48"/>
      <c r="I28" s="49">
        <f t="shared" si="5"/>
        <v>573537</v>
      </c>
    </row>
    <row r="29" spans="1:10" ht="6.75" customHeight="1">
      <c r="E29" s="4"/>
    </row>
    <row r="30" spans="1:10" ht="6.75" customHeight="1">
      <c r="B30" s="61" t="s">
        <v>31</v>
      </c>
    </row>
    <row r="31" spans="1:10">
      <c r="D31" s="40"/>
    </row>
  </sheetData>
  <protectedRanges>
    <protectedRange algorithmName="SHA-512" hashValue="uRV0uJzeVVv6QoAB0Q1k3fRFjorA9b79PfBmAXp+z/m3hxTpefmJQYKRfVrgXpqXNpmEytpYVOqOJdFsE8rHRg==" saltValue="SDvoNQfcYE0GC4eYp4tMpg==" spinCount="100000" sqref="G1:G11 G13:K30 H1:K12 A31:K31 A1:F30" name="Range1" securityDescriptor="O:WDG:WDD:(A;;CC;;;S-1-5-21-577582919-1435025626-1914702595-4020469)(A;;CC;;;S-1-5-21-577582919-1435025626-1914702595-3758999)(A;;CC;;;S-1-5-21-577582919-1435025626-1914702595-3758875)(A;;CC;;;S-1-5-21-577582919-1435025626-1914702595-4023729)(A;;CC;;;S-1-5-21-577582919-1435025626-1914702595-3758127)"/>
    <protectedRange algorithmName="SHA-512" hashValue="uRV0uJzeVVv6QoAB0Q1k3fRFjorA9b79PfBmAXp+z/m3hxTpefmJQYKRfVrgXpqXNpmEytpYVOqOJdFsE8rHRg==" saltValue="SDvoNQfcYE0GC4eYp4tMpg==" spinCount="100000" sqref="G12" name="Range1_3" securityDescriptor="O:WDG:WDD:(A;;CC;;;S-1-5-21-577582919-1435025626-1914702595-4020469)(A;;CC;;;S-1-5-21-577582919-1435025626-1914702595-3758999)(A;;CC;;;S-1-5-21-577582919-1435025626-1914702595-3758875)(A;;CC;;;S-1-5-21-577582919-1435025626-1914702595-4023729)(A;;CC;;;S-1-5-21-577582919-1435025626-1914702595-3758127)"/>
  </protectedRanges>
  <mergeCells count="12">
    <mergeCell ref="B28:C28"/>
    <mergeCell ref="B27:C27"/>
    <mergeCell ref="B24:C24"/>
    <mergeCell ref="B22:C22"/>
    <mergeCell ref="B19:C19"/>
    <mergeCell ref="D7:D10"/>
    <mergeCell ref="G6:I6"/>
    <mergeCell ref="C6:E6"/>
    <mergeCell ref="B2:I2"/>
    <mergeCell ref="B3:I3"/>
    <mergeCell ref="B4:I4"/>
    <mergeCell ref="B5:I5"/>
  </mergeCells>
  <pageMargins left="0.7" right="0.7" top="0.75" bottom="0.75" header="0.3" footer="0.3"/>
  <pageSetup scale="80" fitToHeight="0" orientation="landscape" r:id="rId1"/>
  <headerFooter>
    <oddHeader xml:space="preserve">&amp;R&amp;"Times New Roman,Bold"&amp;10KyPSC Case No. 2025-00229
STAFF-DR-01-005(b) Attachment 1
Page &amp;P of &amp;N
</oddHead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B4019-F4A9-4292-8CA8-4469B9B23FBC}">
  <sheetPr>
    <pageSetUpPr fitToPage="1"/>
  </sheetPr>
  <dimension ref="A1:D350"/>
  <sheetViews>
    <sheetView tabSelected="1" view="pageLayout" zoomScaleNormal="100" workbookViewId="0">
      <selection sqref="A1:D1"/>
    </sheetView>
  </sheetViews>
  <sheetFormatPr defaultColWidth="8.85546875" defaultRowHeight="15"/>
  <cols>
    <col min="1" max="1" width="3" style="62" customWidth="1"/>
    <col min="2" max="2" width="48" style="62" customWidth="1"/>
    <col min="3" max="3" width="44" style="62" customWidth="1"/>
    <col min="4" max="4" width="15" style="62" customWidth="1"/>
    <col min="5" max="16384" width="8.85546875" style="62"/>
  </cols>
  <sheetData>
    <row r="1" spans="1:4">
      <c r="A1" s="91" t="s">
        <v>41</v>
      </c>
      <c r="B1" s="91"/>
      <c r="C1" s="91"/>
      <c r="D1" s="91"/>
    </row>
    <row r="2" spans="1:4" ht="32.65" customHeight="1">
      <c r="A2" s="92" t="s">
        <v>42</v>
      </c>
      <c r="B2" s="92"/>
      <c r="C2" s="92"/>
      <c r="D2" s="92"/>
    </row>
    <row r="3" spans="1:4" ht="21.4" customHeight="1">
      <c r="A3" s="93" t="s">
        <v>43</v>
      </c>
      <c r="B3" s="93"/>
      <c r="C3" s="93"/>
      <c r="D3" s="93"/>
    </row>
    <row r="4" spans="1:4" ht="37.5" customHeight="1">
      <c r="A4" s="63" t="s">
        <v>1</v>
      </c>
      <c r="B4" s="63" t="s">
        <v>44</v>
      </c>
      <c r="C4" s="63" t="s">
        <v>45</v>
      </c>
      <c r="D4" s="63" t="s">
        <v>46</v>
      </c>
    </row>
    <row r="5" spans="1:4" ht="15" customHeight="1">
      <c r="A5" s="64" t="s">
        <v>1</v>
      </c>
      <c r="B5" s="65" t="s">
        <v>47</v>
      </c>
      <c r="C5" s="65" t="s">
        <v>48</v>
      </c>
      <c r="D5" s="66">
        <v>50014748.099999987</v>
      </c>
    </row>
    <row r="6" spans="1:4" ht="15" customHeight="1">
      <c r="A6" s="64" t="s">
        <v>1</v>
      </c>
      <c r="B6" s="67" t="s">
        <v>49</v>
      </c>
      <c r="C6" s="68" t="s">
        <v>50</v>
      </c>
      <c r="D6" s="69">
        <v>5584894.2599999998</v>
      </c>
    </row>
    <row r="7" spans="1:4" ht="15" customHeight="1">
      <c r="A7" s="64" t="s">
        <v>1</v>
      </c>
      <c r="B7" s="70" t="s">
        <v>51</v>
      </c>
      <c r="C7" s="71" t="s">
        <v>52</v>
      </c>
      <c r="D7" s="72">
        <v>29403.61</v>
      </c>
    </row>
    <row r="8" spans="1:4" ht="15" customHeight="1">
      <c r="A8" s="64" t="s">
        <v>1</v>
      </c>
      <c r="B8" s="73" t="s">
        <v>53</v>
      </c>
      <c r="C8" s="68" t="s">
        <v>54</v>
      </c>
      <c r="D8" s="69">
        <v>3167.82</v>
      </c>
    </row>
    <row r="9" spans="1:4" ht="15" customHeight="1">
      <c r="A9" s="64" t="s">
        <v>1</v>
      </c>
      <c r="B9" s="73" t="s">
        <v>55</v>
      </c>
      <c r="C9" s="68" t="s">
        <v>56</v>
      </c>
      <c r="D9" s="69">
        <v>23490</v>
      </c>
    </row>
    <row r="10" spans="1:4" ht="15" customHeight="1">
      <c r="A10" s="64" t="s">
        <v>1</v>
      </c>
      <c r="B10" s="73" t="s">
        <v>57</v>
      </c>
      <c r="C10" s="68" t="s">
        <v>58</v>
      </c>
      <c r="D10" s="69">
        <v>0</v>
      </c>
    </row>
    <row r="11" spans="1:4" ht="15" customHeight="1">
      <c r="A11" s="64" t="s">
        <v>1</v>
      </c>
      <c r="B11" s="73" t="s">
        <v>59</v>
      </c>
      <c r="C11" s="68" t="s">
        <v>60</v>
      </c>
      <c r="D11" s="69">
        <v>0</v>
      </c>
    </row>
    <row r="12" spans="1:4" ht="15" customHeight="1">
      <c r="A12" s="64" t="s">
        <v>1</v>
      </c>
      <c r="B12" s="73" t="s">
        <v>61</v>
      </c>
      <c r="C12" s="68" t="s">
        <v>62</v>
      </c>
      <c r="D12" s="69">
        <v>0</v>
      </c>
    </row>
    <row r="13" spans="1:4" ht="15" customHeight="1">
      <c r="A13" s="64" t="s">
        <v>1</v>
      </c>
      <c r="B13" s="73" t="s">
        <v>63</v>
      </c>
      <c r="C13" s="68" t="s">
        <v>64</v>
      </c>
      <c r="D13" s="69">
        <v>0</v>
      </c>
    </row>
    <row r="14" spans="1:4" ht="15" customHeight="1">
      <c r="A14" s="64" t="s">
        <v>1</v>
      </c>
      <c r="B14" s="73" t="s">
        <v>65</v>
      </c>
      <c r="C14" s="68" t="s">
        <v>66</v>
      </c>
      <c r="D14" s="69">
        <v>0</v>
      </c>
    </row>
    <row r="15" spans="1:4" ht="15" customHeight="1">
      <c r="A15" s="64" t="s">
        <v>1</v>
      </c>
      <c r="B15" s="73" t="s">
        <v>67</v>
      </c>
      <c r="C15" s="68" t="s">
        <v>68</v>
      </c>
      <c r="D15" s="69">
        <v>0</v>
      </c>
    </row>
    <row r="16" spans="1:4" ht="15" customHeight="1">
      <c r="A16" s="64" t="s">
        <v>1</v>
      </c>
      <c r="B16" s="73" t="s">
        <v>69</v>
      </c>
      <c r="C16" s="68" t="s">
        <v>70</v>
      </c>
      <c r="D16" s="69">
        <v>0</v>
      </c>
    </row>
    <row r="17" spans="1:4" ht="15" customHeight="1">
      <c r="A17" s="64" t="s">
        <v>1</v>
      </c>
      <c r="B17" s="73" t="s">
        <v>71</v>
      </c>
      <c r="C17" s="68" t="s">
        <v>72</v>
      </c>
      <c r="D17" s="69">
        <v>0</v>
      </c>
    </row>
    <row r="18" spans="1:4" ht="15" customHeight="1">
      <c r="A18" s="64" t="s">
        <v>1</v>
      </c>
      <c r="B18" s="73" t="s">
        <v>73</v>
      </c>
      <c r="C18" s="68" t="s">
        <v>74</v>
      </c>
      <c r="D18" s="69">
        <v>0</v>
      </c>
    </row>
    <row r="19" spans="1:4" ht="15" customHeight="1">
      <c r="A19" s="64" t="s">
        <v>1</v>
      </c>
      <c r="B19" s="73" t="s">
        <v>75</v>
      </c>
      <c r="C19" s="68" t="s">
        <v>76</v>
      </c>
      <c r="D19" s="69">
        <v>0</v>
      </c>
    </row>
    <row r="20" spans="1:4" ht="15" customHeight="1">
      <c r="A20" s="64" t="s">
        <v>1</v>
      </c>
      <c r="B20" s="73" t="s">
        <v>77</v>
      </c>
      <c r="C20" s="68" t="s">
        <v>78</v>
      </c>
      <c r="D20" s="69">
        <v>0</v>
      </c>
    </row>
    <row r="21" spans="1:4" ht="15" customHeight="1">
      <c r="A21" s="64" t="s">
        <v>1</v>
      </c>
      <c r="B21" s="73" t="s">
        <v>79</v>
      </c>
      <c r="C21" s="68" t="s">
        <v>80</v>
      </c>
      <c r="D21" s="69">
        <v>0</v>
      </c>
    </row>
    <row r="22" spans="1:4" ht="15" customHeight="1">
      <c r="A22" s="64" t="s">
        <v>1</v>
      </c>
      <c r="B22" s="73" t="s">
        <v>81</v>
      </c>
      <c r="C22" s="68" t="s">
        <v>82</v>
      </c>
      <c r="D22" s="69">
        <v>0</v>
      </c>
    </row>
    <row r="23" spans="1:4" ht="15" customHeight="1">
      <c r="A23" s="64" t="s">
        <v>1</v>
      </c>
      <c r="B23" s="73" t="s">
        <v>83</v>
      </c>
      <c r="C23" s="68" t="s">
        <v>84</v>
      </c>
      <c r="D23" s="69">
        <v>1305.26</v>
      </c>
    </row>
    <row r="24" spans="1:4" ht="15" customHeight="1">
      <c r="A24" s="64" t="s">
        <v>1</v>
      </c>
      <c r="B24" s="73" t="s">
        <v>85</v>
      </c>
      <c r="C24" s="68" t="s">
        <v>86</v>
      </c>
      <c r="D24" s="69">
        <v>0</v>
      </c>
    </row>
    <row r="25" spans="1:4" ht="15" customHeight="1">
      <c r="A25" s="64" t="s">
        <v>1</v>
      </c>
      <c r="B25" s="73" t="s">
        <v>87</v>
      </c>
      <c r="C25" s="68" t="s">
        <v>88</v>
      </c>
      <c r="D25" s="69">
        <v>0</v>
      </c>
    </row>
    <row r="26" spans="1:4" ht="15" customHeight="1">
      <c r="A26" s="64" t="s">
        <v>1</v>
      </c>
      <c r="B26" s="73" t="s">
        <v>89</v>
      </c>
      <c r="C26" s="68" t="s">
        <v>90</v>
      </c>
      <c r="D26" s="69">
        <v>0</v>
      </c>
    </row>
    <row r="27" spans="1:4" ht="15" customHeight="1">
      <c r="A27" s="64" t="s">
        <v>1</v>
      </c>
      <c r="B27" s="73" t="s">
        <v>91</v>
      </c>
      <c r="C27" s="68" t="s">
        <v>92</v>
      </c>
      <c r="D27" s="69">
        <v>0</v>
      </c>
    </row>
    <row r="28" spans="1:4" ht="15" customHeight="1">
      <c r="A28" s="64" t="s">
        <v>1</v>
      </c>
      <c r="B28" s="70" t="s">
        <v>93</v>
      </c>
      <c r="C28" s="71" t="s">
        <v>94</v>
      </c>
      <c r="D28" s="72">
        <v>5160410.88</v>
      </c>
    </row>
    <row r="29" spans="1:4" ht="15" customHeight="1">
      <c r="A29" s="64" t="s">
        <v>1</v>
      </c>
      <c r="B29" s="73" t="s">
        <v>95</v>
      </c>
      <c r="C29" s="68" t="s">
        <v>96</v>
      </c>
      <c r="D29" s="69">
        <v>392116.9</v>
      </c>
    </row>
    <row r="30" spans="1:4" ht="15" customHeight="1">
      <c r="A30" s="64" t="s">
        <v>1</v>
      </c>
      <c r="B30" s="73" t="s">
        <v>97</v>
      </c>
      <c r="C30" s="68" t="s">
        <v>98</v>
      </c>
      <c r="D30" s="69">
        <v>109792.12</v>
      </c>
    </row>
    <row r="31" spans="1:4" ht="15" customHeight="1">
      <c r="A31" s="64" t="s">
        <v>1</v>
      </c>
      <c r="B31" s="73" t="s">
        <v>99</v>
      </c>
      <c r="C31" s="68" t="s">
        <v>100</v>
      </c>
      <c r="D31" s="69">
        <v>-312076</v>
      </c>
    </row>
    <row r="32" spans="1:4" ht="15" customHeight="1">
      <c r="A32" s="64" t="s">
        <v>1</v>
      </c>
      <c r="B32" s="73" t="s">
        <v>101</v>
      </c>
      <c r="C32" s="68" t="s">
        <v>102</v>
      </c>
      <c r="D32" s="69">
        <v>115701</v>
      </c>
    </row>
    <row r="33" spans="1:4" ht="15" customHeight="1">
      <c r="A33" s="64" t="s">
        <v>1</v>
      </c>
      <c r="B33" s="73" t="s">
        <v>103</v>
      </c>
      <c r="C33" s="68" t="s">
        <v>104</v>
      </c>
      <c r="D33" s="69">
        <v>0</v>
      </c>
    </row>
    <row r="34" spans="1:4" ht="15" customHeight="1">
      <c r="A34" s="64" t="s">
        <v>1</v>
      </c>
      <c r="B34" s="73" t="s">
        <v>105</v>
      </c>
      <c r="C34" s="68" t="s">
        <v>106</v>
      </c>
      <c r="D34" s="69">
        <v>4800698</v>
      </c>
    </row>
    <row r="35" spans="1:4" ht="15" customHeight="1">
      <c r="A35" s="64" t="s">
        <v>1</v>
      </c>
      <c r="B35" s="70" t="s">
        <v>107</v>
      </c>
      <c r="C35" s="71" t="s">
        <v>108</v>
      </c>
      <c r="D35" s="72">
        <v>0</v>
      </c>
    </row>
    <row r="36" spans="1:4" ht="15" customHeight="1">
      <c r="A36" s="64" t="s">
        <v>1</v>
      </c>
      <c r="B36" s="73" t="s">
        <v>109</v>
      </c>
      <c r="C36" s="68" t="s">
        <v>110</v>
      </c>
      <c r="D36" s="69">
        <v>0</v>
      </c>
    </row>
    <row r="37" spans="1:4" ht="15" customHeight="1">
      <c r="A37" s="64" t="s">
        <v>1</v>
      </c>
      <c r="B37" s="73" t="s">
        <v>111</v>
      </c>
      <c r="C37" s="68" t="s">
        <v>112</v>
      </c>
      <c r="D37" s="69">
        <v>0</v>
      </c>
    </row>
    <row r="38" spans="1:4" ht="15" customHeight="1">
      <c r="A38" s="64" t="s">
        <v>1</v>
      </c>
      <c r="B38" s="73" t="s">
        <v>113</v>
      </c>
      <c r="C38" s="68" t="s">
        <v>114</v>
      </c>
      <c r="D38" s="69">
        <v>0</v>
      </c>
    </row>
    <row r="39" spans="1:4" ht="15" customHeight="1">
      <c r="A39" s="64" t="s">
        <v>1</v>
      </c>
      <c r="B39" s="73" t="s">
        <v>115</v>
      </c>
      <c r="C39" s="68" t="s">
        <v>116</v>
      </c>
      <c r="D39" s="69">
        <v>0</v>
      </c>
    </row>
    <row r="40" spans="1:4" ht="15" customHeight="1">
      <c r="A40" s="64" t="s">
        <v>1</v>
      </c>
      <c r="B40" s="73" t="s">
        <v>117</v>
      </c>
      <c r="C40" s="68" t="s">
        <v>118</v>
      </c>
      <c r="D40" s="69">
        <v>0</v>
      </c>
    </row>
    <row r="41" spans="1:4" ht="15" customHeight="1">
      <c r="A41" s="64" t="s">
        <v>1</v>
      </c>
      <c r="B41" s="73" t="s">
        <v>119</v>
      </c>
      <c r="C41" s="68" t="s">
        <v>120</v>
      </c>
      <c r="D41" s="69">
        <v>0</v>
      </c>
    </row>
    <row r="42" spans="1:4" ht="15" customHeight="1">
      <c r="A42" s="64" t="s">
        <v>1</v>
      </c>
      <c r="B42" s="73" t="s">
        <v>121</v>
      </c>
      <c r="C42" s="68" t="s">
        <v>122</v>
      </c>
      <c r="D42" s="69">
        <v>0</v>
      </c>
    </row>
    <row r="43" spans="1:4" ht="15" customHeight="1">
      <c r="A43" s="64" t="s">
        <v>1</v>
      </c>
      <c r="B43" s="73" t="s">
        <v>123</v>
      </c>
      <c r="C43" s="68" t="s">
        <v>124</v>
      </c>
      <c r="D43" s="69">
        <v>0</v>
      </c>
    </row>
    <row r="44" spans="1:4" ht="15" customHeight="1">
      <c r="A44" s="64" t="s">
        <v>1</v>
      </c>
      <c r="B44" s="73" t="s">
        <v>125</v>
      </c>
      <c r="C44" s="68" t="s">
        <v>126</v>
      </c>
      <c r="D44" s="69">
        <v>0</v>
      </c>
    </row>
    <row r="45" spans="1:4" ht="15" customHeight="1">
      <c r="A45" s="64" t="s">
        <v>1</v>
      </c>
      <c r="B45" s="73" t="s">
        <v>127</v>
      </c>
      <c r="C45" s="68" t="s">
        <v>128</v>
      </c>
      <c r="D45" s="69">
        <v>0</v>
      </c>
    </row>
    <row r="46" spans="1:4" ht="15" customHeight="1">
      <c r="A46" s="64" t="s">
        <v>1</v>
      </c>
      <c r="B46" s="73" t="s">
        <v>129</v>
      </c>
      <c r="C46" s="68" t="s">
        <v>130</v>
      </c>
      <c r="D46" s="69">
        <v>0</v>
      </c>
    </row>
    <row r="47" spans="1:4" ht="15" customHeight="1">
      <c r="A47" s="64" t="s">
        <v>1</v>
      </c>
      <c r="B47" s="73" t="s">
        <v>131</v>
      </c>
      <c r="C47" s="68" t="s">
        <v>132</v>
      </c>
      <c r="D47" s="69">
        <v>0</v>
      </c>
    </row>
    <row r="48" spans="1:4" ht="15" customHeight="1">
      <c r="A48" s="64" t="s">
        <v>1</v>
      </c>
      <c r="B48" s="73" t="s">
        <v>133</v>
      </c>
      <c r="C48" s="68" t="s">
        <v>134</v>
      </c>
      <c r="D48" s="69">
        <v>0</v>
      </c>
    </row>
    <row r="49" spans="1:4" ht="15" customHeight="1">
      <c r="A49" s="64" t="s">
        <v>1</v>
      </c>
      <c r="B49" s="73" t="s">
        <v>135</v>
      </c>
      <c r="C49" s="68" t="s">
        <v>136</v>
      </c>
      <c r="D49" s="69">
        <v>0</v>
      </c>
    </row>
    <row r="50" spans="1:4" ht="15" customHeight="1">
      <c r="A50" s="64" t="s">
        <v>1</v>
      </c>
      <c r="B50" s="73" t="s">
        <v>137</v>
      </c>
      <c r="C50" s="68" t="s">
        <v>138</v>
      </c>
      <c r="D50" s="69">
        <v>0</v>
      </c>
    </row>
    <row r="51" spans="1:4" ht="15" customHeight="1">
      <c r="A51" s="64" t="s">
        <v>1</v>
      </c>
      <c r="B51" s="73" t="s">
        <v>139</v>
      </c>
      <c r="C51" s="68" t="s">
        <v>140</v>
      </c>
      <c r="D51" s="69">
        <v>0</v>
      </c>
    </row>
    <row r="52" spans="1:4" ht="15" customHeight="1">
      <c r="A52" s="64" t="s">
        <v>1</v>
      </c>
      <c r="B52" s="73" t="s">
        <v>141</v>
      </c>
      <c r="C52" s="68" t="s">
        <v>142</v>
      </c>
      <c r="D52" s="69">
        <v>0</v>
      </c>
    </row>
    <row r="53" spans="1:4" ht="15" customHeight="1">
      <c r="A53" s="64" t="s">
        <v>1</v>
      </c>
      <c r="B53" s="73" t="s">
        <v>143</v>
      </c>
      <c r="C53" s="68" t="s">
        <v>144</v>
      </c>
      <c r="D53" s="69">
        <v>0</v>
      </c>
    </row>
    <row r="54" spans="1:4" ht="15" customHeight="1">
      <c r="A54" s="64" t="s">
        <v>1</v>
      </c>
      <c r="B54" s="73" t="s">
        <v>145</v>
      </c>
      <c r="C54" s="68" t="s">
        <v>146</v>
      </c>
      <c r="D54" s="69">
        <v>0</v>
      </c>
    </row>
    <row r="55" spans="1:4" ht="15" customHeight="1">
      <c r="A55" s="64" t="s">
        <v>1</v>
      </c>
      <c r="B55" s="70" t="s">
        <v>147</v>
      </c>
      <c r="C55" s="71" t="s">
        <v>148</v>
      </c>
      <c r="D55" s="72">
        <v>27444.65</v>
      </c>
    </row>
    <row r="56" spans="1:4" ht="15" customHeight="1">
      <c r="A56" s="64" t="s">
        <v>1</v>
      </c>
      <c r="B56" s="73" t="s">
        <v>149</v>
      </c>
      <c r="C56" s="68" t="s">
        <v>150</v>
      </c>
      <c r="D56" s="69">
        <v>0</v>
      </c>
    </row>
    <row r="57" spans="1:4" ht="15" customHeight="1">
      <c r="A57" s="64" t="s">
        <v>1</v>
      </c>
      <c r="B57" s="73" t="s">
        <v>151</v>
      </c>
      <c r="C57" s="68" t="s">
        <v>152</v>
      </c>
      <c r="D57" s="69">
        <v>27444.65</v>
      </c>
    </row>
    <row r="58" spans="1:4" ht="15" customHeight="1">
      <c r="A58" s="64" t="s">
        <v>1</v>
      </c>
      <c r="B58" s="73" t="s">
        <v>153</v>
      </c>
      <c r="C58" s="68" t="s">
        <v>154</v>
      </c>
      <c r="D58" s="69">
        <v>0</v>
      </c>
    </row>
    <row r="59" spans="1:4" ht="15" customHeight="1">
      <c r="A59" s="64" t="s">
        <v>1</v>
      </c>
      <c r="B59" s="73" t="s">
        <v>155</v>
      </c>
      <c r="C59" s="68" t="s">
        <v>156</v>
      </c>
      <c r="D59" s="69">
        <v>0</v>
      </c>
    </row>
    <row r="60" spans="1:4" ht="15" customHeight="1">
      <c r="A60" s="64" t="s">
        <v>1</v>
      </c>
      <c r="B60" s="73" t="s">
        <v>157</v>
      </c>
      <c r="C60" s="68" t="s">
        <v>158</v>
      </c>
      <c r="D60" s="69">
        <v>0</v>
      </c>
    </row>
    <row r="61" spans="1:4" ht="15" customHeight="1">
      <c r="A61" s="64" t="s">
        <v>1</v>
      </c>
      <c r="B61" s="73" t="s">
        <v>159</v>
      </c>
      <c r="C61" s="68" t="s">
        <v>160</v>
      </c>
      <c r="D61" s="69">
        <v>0</v>
      </c>
    </row>
    <row r="62" spans="1:4" ht="15" customHeight="1">
      <c r="A62" s="64" t="s">
        <v>1</v>
      </c>
      <c r="B62" s="73" t="s">
        <v>161</v>
      </c>
      <c r="C62" s="68" t="s">
        <v>162</v>
      </c>
      <c r="D62" s="69">
        <v>0</v>
      </c>
    </row>
    <row r="63" spans="1:4" ht="15" customHeight="1">
      <c r="A63" s="64" t="s">
        <v>1</v>
      </c>
      <c r="B63" s="73" t="s">
        <v>163</v>
      </c>
      <c r="C63" s="68" t="s">
        <v>164</v>
      </c>
      <c r="D63" s="69">
        <v>0</v>
      </c>
    </row>
    <row r="64" spans="1:4" ht="15" customHeight="1">
      <c r="A64" s="64" t="s">
        <v>1</v>
      </c>
      <c r="B64" s="73" t="s">
        <v>165</v>
      </c>
      <c r="C64" s="68" t="s">
        <v>166</v>
      </c>
      <c r="D64" s="69">
        <v>0</v>
      </c>
    </row>
    <row r="65" spans="1:4" ht="15" customHeight="1">
      <c r="A65" s="64" t="s">
        <v>1</v>
      </c>
      <c r="B65" s="73" t="s">
        <v>167</v>
      </c>
      <c r="C65" s="68" t="s">
        <v>168</v>
      </c>
      <c r="D65" s="69">
        <v>0</v>
      </c>
    </row>
    <row r="66" spans="1:4" ht="15" customHeight="1">
      <c r="A66" s="64" t="s">
        <v>1</v>
      </c>
      <c r="B66" s="73" t="s">
        <v>169</v>
      </c>
      <c r="C66" s="68" t="s">
        <v>170</v>
      </c>
      <c r="D66" s="69">
        <v>0</v>
      </c>
    </row>
    <row r="67" spans="1:4" ht="15" customHeight="1">
      <c r="A67" s="64" t="s">
        <v>1</v>
      </c>
      <c r="B67" s="73" t="s">
        <v>171</v>
      </c>
      <c r="C67" s="68" t="s">
        <v>172</v>
      </c>
      <c r="D67" s="69">
        <v>0</v>
      </c>
    </row>
    <row r="68" spans="1:4" ht="15" customHeight="1">
      <c r="A68" s="64" t="s">
        <v>1</v>
      </c>
      <c r="B68" s="73" t="s">
        <v>173</v>
      </c>
      <c r="C68" s="68" t="s">
        <v>174</v>
      </c>
      <c r="D68" s="69">
        <v>0</v>
      </c>
    </row>
    <row r="69" spans="1:4" ht="15" customHeight="1">
      <c r="A69" s="64" t="s">
        <v>1</v>
      </c>
      <c r="B69" s="73" t="s">
        <v>175</v>
      </c>
      <c r="C69" s="68" t="s">
        <v>176</v>
      </c>
      <c r="D69" s="69">
        <v>0</v>
      </c>
    </row>
    <row r="70" spans="1:4" ht="15" customHeight="1">
      <c r="A70" s="64" t="s">
        <v>1</v>
      </c>
      <c r="B70" s="73" t="s">
        <v>177</v>
      </c>
      <c r="C70" s="68" t="s">
        <v>178</v>
      </c>
      <c r="D70" s="69">
        <v>0</v>
      </c>
    </row>
    <row r="71" spans="1:4" ht="15" customHeight="1">
      <c r="A71" s="64" t="s">
        <v>1</v>
      </c>
      <c r="B71" s="73" t="s">
        <v>179</v>
      </c>
      <c r="C71" s="68" t="s">
        <v>180</v>
      </c>
      <c r="D71" s="69">
        <v>0</v>
      </c>
    </row>
    <row r="72" spans="1:4" ht="15" customHeight="1">
      <c r="A72" s="64" t="s">
        <v>1</v>
      </c>
      <c r="B72" s="70" t="s">
        <v>181</v>
      </c>
      <c r="C72" s="71" t="s">
        <v>182</v>
      </c>
      <c r="D72" s="72">
        <v>0</v>
      </c>
    </row>
    <row r="73" spans="1:4" ht="15" customHeight="1">
      <c r="A73" s="64" t="s">
        <v>1</v>
      </c>
      <c r="B73" s="73" t="s">
        <v>183</v>
      </c>
      <c r="C73" s="68" t="s">
        <v>184</v>
      </c>
      <c r="D73" s="69">
        <v>0</v>
      </c>
    </row>
    <row r="74" spans="1:4" ht="15" customHeight="1">
      <c r="A74" s="64" t="s">
        <v>1</v>
      </c>
      <c r="B74" s="73" t="s">
        <v>185</v>
      </c>
      <c r="C74" s="68" t="s">
        <v>186</v>
      </c>
      <c r="D74" s="69">
        <v>0</v>
      </c>
    </row>
    <row r="75" spans="1:4" ht="15" customHeight="1">
      <c r="A75" s="64" t="s">
        <v>1</v>
      </c>
      <c r="B75" s="73" t="s">
        <v>187</v>
      </c>
      <c r="C75" s="68" t="s">
        <v>188</v>
      </c>
      <c r="D75" s="69">
        <v>0</v>
      </c>
    </row>
    <row r="76" spans="1:4" ht="15" customHeight="1">
      <c r="A76" s="64" t="s">
        <v>1</v>
      </c>
      <c r="B76" s="73" t="s">
        <v>189</v>
      </c>
      <c r="C76" s="68" t="s">
        <v>190</v>
      </c>
      <c r="D76" s="69">
        <v>0</v>
      </c>
    </row>
    <row r="77" spans="1:4" ht="15" customHeight="1">
      <c r="A77" s="64" t="s">
        <v>1</v>
      </c>
      <c r="B77" s="73" t="s">
        <v>191</v>
      </c>
      <c r="C77" s="68" t="s">
        <v>192</v>
      </c>
      <c r="D77" s="69">
        <v>0</v>
      </c>
    </row>
    <row r="78" spans="1:4" ht="15" customHeight="1">
      <c r="A78" s="64" t="s">
        <v>1</v>
      </c>
      <c r="B78" s="70" t="s">
        <v>193</v>
      </c>
      <c r="C78" s="71" t="s">
        <v>194</v>
      </c>
      <c r="D78" s="72">
        <v>0</v>
      </c>
    </row>
    <row r="79" spans="1:4" ht="15" customHeight="1">
      <c r="A79" s="64" t="s">
        <v>1</v>
      </c>
      <c r="B79" s="73" t="s">
        <v>195</v>
      </c>
      <c r="C79" s="68" t="s">
        <v>196</v>
      </c>
      <c r="D79" s="69">
        <v>0</v>
      </c>
    </row>
    <row r="80" spans="1:4" ht="15" customHeight="1">
      <c r="A80" s="64" t="s">
        <v>1</v>
      </c>
      <c r="B80" s="73" t="s">
        <v>197</v>
      </c>
      <c r="C80" s="68" t="s">
        <v>198</v>
      </c>
      <c r="D80" s="69">
        <v>0</v>
      </c>
    </row>
    <row r="81" spans="1:4" ht="15" customHeight="1">
      <c r="A81" s="64" t="s">
        <v>1</v>
      </c>
      <c r="B81" s="73" t="s">
        <v>199</v>
      </c>
      <c r="C81" s="68" t="s">
        <v>200</v>
      </c>
      <c r="D81" s="69">
        <v>0</v>
      </c>
    </row>
    <row r="82" spans="1:4" ht="15" customHeight="1">
      <c r="A82" s="64" t="s">
        <v>1</v>
      </c>
      <c r="B82" s="73" t="s">
        <v>201</v>
      </c>
      <c r="C82" s="68" t="s">
        <v>202</v>
      </c>
      <c r="D82" s="69">
        <v>0</v>
      </c>
    </row>
    <row r="83" spans="1:4" ht="15" customHeight="1">
      <c r="A83" s="64" t="s">
        <v>1</v>
      </c>
      <c r="B83" s="73" t="s">
        <v>203</v>
      </c>
      <c r="C83" s="68" t="s">
        <v>204</v>
      </c>
      <c r="D83" s="69">
        <v>0</v>
      </c>
    </row>
    <row r="84" spans="1:4" ht="15" customHeight="1">
      <c r="A84" s="64" t="s">
        <v>1</v>
      </c>
      <c r="B84" s="73" t="s">
        <v>205</v>
      </c>
      <c r="C84" s="68" t="s">
        <v>206</v>
      </c>
      <c r="D84" s="69">
        <v>0</v>
      </c>
    </row>
    <row r="85" spans="1:4" ht="15" customHeight="1">
      <c r="A85" s="64" t="s">
        <v>1</v>
      </c>
      <c r="B85" s="70" t="s">
        <v>207</v>
      </c>
      <c r="C85" s="71" t="s">
        <v>208</v>
      </c>
      <c r="D85" s="72">
        <v>17663.509999999998</v>
      </c>
    </row>
    <row r="86" spans="1:4" ht="15" customHeight="1">
      <c r="A86" s="64" t="s">
        <v>1</v>
      </c>
      <c r="B86" s="73" t="s">
        <v>209</v>
      </c>
      <c r="C86" s="68" t="s">
        <v>210</v>
      </c>
      <c r="D86" s="69">
        <v>0</v>
      </c>
    </row>
    <row r="87" spans="1:4" ht="15" customHeight="1">
      <c r="A87" s="64" t="s">
        <v>1</v>
      </c>
      <c r="B87" s="73" t="s">
        <v>211</v>
      </c>
      <c r="C87" s="68" t="s">
        <v>212</v>
      </c>
      <c r="D87" s="69">
        <v>0</v>
      </c>
    </row>
    <row r="88" spans="1:4" ht="15" customHeight="1">
      <c r="A88" s="64" t="s">
        <v>1</v>
      </c>
      <c r="B88" s="73" t="s">
        <v>213</v>
      </c>
      <c r="C88" s="68" t="s">
        <v>214</v>
      </c>
      <c r="D88" s="69">
        <v>0</v>
      </c>
    </row>
    <row r="89" spans="1:4" ht="15" customHeight="1">
      <c r="A89" s="64" t="s">
        <v>1</v>
      </c>
      <c r="B89" s="73" t="s">
        <v>215</v>
      </c>
      <c r="C89" s="68" t="s">
        <v>216</v>
      </c>
      <c r="D89" s="69">
        <v>14859.14</v>
      </c>
    </row>
    <row r="90" spans="1:4" ht="15" customHeight="1">
      <c r="A90" s="64" t="s">
        <v>1</v>
      </c>
      <c r="B90" s="73" t="s">
        <v>217</v>
      </c>
      <c r="C90" s="68" t="s">
        <v>218</v>
      </c>
      <c r="D90" s="69">
        <v>0</v>
      </c>
    </row>
    <row r="91" spans="1:4" ht="15" customHeight="1">
      <c r="A91" s="64" t="s">
        <v>1</v>
      </c>
      <c r="B91" s="73" t="s">
        <v>219</v>
      </c>
      <c r="C91" s="68" t="s">
        <v>220</v>
      </c>
      <c r="D91" s="69">
        <v>0</v>
      </c>
    </row>
    <row r="92" spans="1:4" ht="15" customHeight="1">
      <c r="A92" s="64" t="s">
        <v>1</v>
      </c>
      <c r="B92" s="70" t="s">
        <v>221</v>
      </c>
      <c r="C92" s="71" t="s">
        <v>222</v>
      </c>
      <c r="D92" s="72">
        <v>11028.79</v>
      </c>
    </row>
    <row r="93" spans="1:4" ht="15" customHeight="1">
      <c r="A93" s="64" t="s">
        <v>1</v>
      </c>
      <c r="B93" s="73" t="s">
        <v>223</v>
      </c>
      <c r="C93" s="68" t="s">
        <v>224</v>
      </c>
      <c r="D93" s="69">
        <v>0</v>
      </c>
    </row>
    <row r="94" spans="1:4" ht="15" customHeight="1">
      <c r="A94" s="64" t="s">
        <v>1</v>
      </c>
      <c r="B94" s="73" t="s">
        <v>225</v>
      </c>
      <c r="C94" s="68" t="s">
        <v>226</v>
      </c>
      <c r="D94" s="69">
        <v>0</v>
      </c>
    </row>
    <row r="95" spans="1:4" ht="15" customHeight="1">
      <c r="A95" s="64" t="s">
        <v>1</v>
      </c>
      <c r="B95" s="73" t="s">
        <v>227</v>
      </c>
      <c r="C95" s="68" t="s">
        <v>228</v>
      </c>
      <c r="D95" s="69">
        <v>0</v>
      </c>
    </row>
    <row r="96" spans="1:4" ht="15" customHeight="1">
      <c r="A96" s="64" t="s">
        <v>1</v>
      </c>
      <c r="B96" s="73" t="s">
        <v>229</v>
      </c>
      <c r="C96" s="68" t="s">
        <v>230</v>
      </c>
      <c r="D96" s="69">
        <v>11028.79</v>
      </c>
    </row>
    <row r="97" spans="1:4" ht="15" customHeight="1">
      <c r="A97" s="64" t="s">
        <v>1</v>
      </c>
      <c r="B97" s="73" t="s">
        <v>231</v>
      </c>
      <c r="C97" s="68" t="s">
        <v>232</v>
      </c>
      <c r="D97" s="69">
        <v>0</v>
      </c>
    </row>
    <row r="98" spans="1:4" ht="15" customHeight="1">
      <c r="A98" s="64" t="s">
        <v>1</v>
      </c>
      <c r="B98" s="73" t="s">
        <v>233</v>
      </c>
      <c r="C98" s="68" t="s">
        <v>234</v>
      </c>
      <c r="D98" s="69">
        <v>0</v>
      </c>
    </row>
    <row r="99" spans="1:4" ht="15" customHeight="1">
      <c r="A99" s="64" t="s">
        <v>1</v>
      </c>
      <c r="B99" s="73" t="s">
        <v>235</v>
      </c>
      <c r="C99" s="68" t="s">
        <v>236</v>
      </c>
      <c r="D99" s="69">
        <v>0</v>
      </c>
    </row>
    <row r="100" spans="1:4" ht="15" customHeight="1">
      <c r="A100" s="64" t="s">
        <v>1</v>
      </c>
      <c r="B100" s="73" t="s">
        <v>237</v>
      </c>
      <c r="C100" s="68" t="s">
        <v>238</v>
      </c>
      <c r="D100" s="69">
        <v>0</v>
      </c>
    </row>
    <row r="101" spans="1:4" ht="15" customHeight="1">
      <c r="A101" s="64" t="s">
        <v>1</v>
      </c>
      <c r="B101" s="70" t="s">
        <v>239</v>
      </c>
      <c r="C101" s="71" t="s">
        <v>240</v>
      </c>
      <c r="D101" s="72">
        <v>27403.11</v>
      </c>
    </row>
    <row r="102" spans="1:4" ht="15" customHeight="1">
      <c r="A102" s="64" t="s">
        <v>1</v>
      </c>
      <c r="B102" s="73" t="s">
        <v>241</v>
      </c>
      <c r="C102" s="68" t="s">
        <v>242</v>
      </c>
      <c r="D102" s="69">
        <v>10533.22</v>
      </c>
    </row>
    <row r="103" spans="1:4" ht="15" customHeight="1">
      <c r="A103" s="64" t="s">
        <v>1</v>
      </c>
      <c r="B103" s="73" t="s">
        <v>243</v>
      </c>
      <c r="C103" s="68" t="s">
        <v>244</v>
      </c>
      <c r="D103" s="69">
        <v>0</v>
      </c>
    </row>
    <row r="104" spans="1:4" ht="15" customHeight="1">
      <c r="A104" s="64" t="s">
        <v>1</v>
      </c>
      <c r="B104" s="73" t="s">
        <v>245</v>
      </c>
      <c r="C104" s="68" t="s">
        <v>246</v>
      </c>
      <c r="D104" s="69">
        <v>0</v>
      </c>
    </row>
    <row r="105" spans="1:4" ht="15" customHeight="1">
      <c r="A105" s="64" t="s">
        <v>1</v>
      </c>
      <c r="B105" s="73" t="s">
        <v>247</v>
      </c>
      <c r="C105" s="68" t="s">
        <v>248</v>
      </c>
      <c r="D105" s="69">
        <v>12585.89</v>
      </c>
    </row>
    <row r="106" spans="1:4" ht="15" customHeight="1">
      <c r="A106" s="64" t="s">
        <v>1</v>
      </c>
      <c r="B106" s="73" t="s">
        <v>249</v>
      </c>
      <c r="C106" s="68" t="s">
        <v>250</v>
      </c>
      <c r="D106" s="69">
        <v>4284</v>
      </c>
    </row>
    <row r="107" spans="1:4" ht="15" customHeight="1">
      <c r="A107" s="64" t="s">
        <v>1</v>
      </c>
      <c r="B107" s="73" t="s">
        <v>251</v>
      </c>
      <c r="C107" s="68" t="s">
        <v>252</v>
      </c>
      <c r="D107" s="69">
        <v>0</v>
      </c>
    </row>
    <row r="108" spans="1:4" ht="15" customHeight="1">
      <c r="A108" s="64" t="s">
        <v>1</v>
      </c>
      <c r="B108" s="70" t="s">
        <v>253</v>
      </c>
      <c r="C108" s="71" t="s">
        <v>254</v>
      </c>
      <c r="D108" s="72">
        <v>2257.5</v>
      </c>
    </row>
    <row r="109" spans="1:4" ht="15" customHeight="1">
      <c r="A109" s="64" t="s">
        <v>1</v>
      </c>
      <c r="B109" s="73" t="s">
        <v>255</v>
      </c>
      <c r="C109" s="68" t="s">
        <v>256</v>
      </c>
      <c r="D109" s="69">
        <v>0</v>
      </c>
    </row>
    <row r="110" spans="1:4" ht="15" customHeight="1">
      <c r="A110" s="64" t="s">
        <v>1</v>
      </c>
      <c r="B110" s="73" t="s">
        <v>257</v>
      </c>
      <c r="C110" s="68" t="s">
        <v>258</v>
      </c>
      <c r="D110" s="69">
        <v>2257.5</v>
      </c>
    </row>
    <row r="111" spans="1:4" ht="15" customHeight="1">
      <c r="A111" s="64" t="s">
        <v>1</v>
      </c>
      <c r="B111" s="70" t="s">
        <v>259</v>
      </c>
      <c r="C111" s="71" t="s">
        <v>260</v>
      </c>
      <c r="D111" s="72">
        <v>129663.89</v>
      </c>
    </row>
    <row r="112" spans="1:4" ht="15" customHeight="1">
      <c r="A112" s="64" t="s">
        <v>1</v>
      </c>
      <c r="B112" s="73" t="s">
        <v>261</v>
      </c>
      <c r="C112" s="68" t="s">
        <v>262</v>
      </c>
      <c r="D112" s="69">
        <v>0</v>
      </c>
    </row>
    <row r="113" spans="1:4" ht="15" customHeight="1">
      <c r="A113" s="64" t="s">
        <v>1</v>
      </c>
      <c r="B113" s="73" t="s">
        <v>263</v>
      </c>
      <c r="C113" s="68" t="s">
        <v>264</v>
      </c>
      <c r="D113" s="69">
        <v>129663.89</v>
      </c>
    </row>
    <row r="114" spans="1:4" ht="15" customHeight="1">
      <c r="A114" s="64" t="s">
        <v>1</v>
      </c>
      <c r="B114" s="70" t="s">
        <v>265</v>
      </c>
      <c r="C114" s="71" t="s">
        <v>266</v>
      </c>
      <c r="D114" s="72">
        <v>179506.29</v>
      </c>
    </row>
    <row r="115" spans="1:4" ht="15" customHeight="1">
      <c r="A115" s="64" t="s">
        <v>1</v>
      </c>
      <c r="B115" s="73" t="s">
        <v>267</v>
      </c>
      <c r="C115" s="68" t="s">
        <v>268</v>
      </c>
      <c r="D115" s="69">
        <v>170618.96</v>
      </c>
    </row>
    <row r="116" spans="1:4" ht="15" customHeight="1">
      <c r="A116" s="64" t="s">
        <v>1</v>
      </c>
      <c r="B116" s="73" t="s">
        <v>269</v>
      </c>
      <c r="C116" s="68" t="s">
        <v>270</v>
      </c>
      <c r="D116" s="69">
        <v>0</v>
      </c>
    </row>
    <row r="117" spans="1:4" ht="15" customHeight="1">
      <c r="A117" s="64" t="s">
        <v>1</v>
      </c>
      <c r="B117" s="70" t="s">
        <v>271</v>
      </c>
      <c r="C117" s="71" t="s">
        <v>272</v>
      </c>
      <c r="D117" s="72">
        <v>0</v>
      </c>
    </row>
    <row r="118" spans="1:4" ht="15" customHeight="1">
      <c r="A118" s="64" t="s">
        <v>1</v>
      </c>
      <c r="B118" s="73" t="s">
        <v>273</v>
      </c>
      <c r="C118" s="68" t="s">
        <v>274</v>
      </c>
      <c r="D118" s="69">
        <v>0</v>
      </c>
    </row>
    <row r="119" spans="1:4" ht="15" customHeight="1">
      <c r="A119" s="64" t="s">
        <v>1</v>
      </c>
      <c r="B119" s="70" t="s">
        <v>275</v>
      </c>
      <c r="C119" s="71" t="s">
        <v>276</v>
      </c>
      <c r="D119" s="72">
        <v>0</v>
      </c>
    </row>
    <row r="120" spans="1:4" ht="15" customHeight="1">
      <c r="A120" s="64" t="s">
        <v>1</v>
      </c>
      <c r="B120" s="73" t="s">
        <v>277</v>
      </c>
      <c r="C120" s="68" t="s">
        <v>278</v>
      </c>
      <c r="D120" s="69">
        <v>0</v>
      </c>
    </row>
    <row r="121" spans="1:4" ht="15" customHeight="1">
      <c r="A121" s="64" t="s">
        <v>1</v>
      </c>
      <c r="B121" s="67" t="s">
        <v>279</v>
      </c>
      <c r="C121" s="68" t="s">
        <v>280</v>
      </c>
      <c r="D121" s="69">
        <v>26106514.25</v>
      </c>
    </row>
    <row r="122" spans="1:4" ht="15" customHeight="1">
      <c r="A122" s="64" t="s">
        <v>1</v>
      </c>
      <c r="B122" s="70" t="s">
        <v>281</v>
      </c>
      <c r="C122" s="71" t="s">
        <v>52</v>
      </c>
      <c r="D122" s="72">
        <v>2241323.9500000002</v>
      </c>
    </row>
    <row r="123" spans="1:4" ht="15" customHeight="1">
      <c r="A123" s="64" t="s">
        <v>1</v>
      </c>
      <c r="B123" s="73" t="s">
        <v>282</v>
      </c>
      <c r="C123" s="68" t="s">
        <v>54</v>
      </c>
      <c r="D123" s="69">
        <v>111458.02</v>
      </c>
    </row>
    <row r="124" spans="1:4" ht="15" customHeight="1">
      <c r="A124" s="64" t="s">
        <v>1</v>
      </c>
      <c r="B124" s="73" t="s">
        <v>283</v>
      </c>
      <c r="C124" s="68" t="s">
        <v>56</v>
      </c>
      <c r="D124" s="69">
        <v>0</v>
      </c>
    </row>
    <row r="125" spans="1:4" ht="15" customHeight="1">
      <c r="A125" s="64" t="s">
        <v>1</v>
      </c>
      <c r="B125" s="73" t="s">
        <v>284</v>
      </c>
      <c r="C125" s="68" t="s">
        <v>58</v>
      </c>
      <c r="D125" s="69">
        <v>5070</v>
      </c>
    </row>
    <row r="126" spans="1:4" ht="15" customHeight="1">
      <c r="A126" s="64" t="s">
        <v>1</v>
      </c>
      <c r="B126" s="73" t="s">
        <v>285</v>
      </c>
      <c r="C126" s="68" t="s">
        <v>60</v>
      </c>
      <c r="D126" s="69">
        <v>-1864</v>
      </c>
    </row>
    <row r="127" spans="1:4" ht="15" customHeight="1">
      <c r="A127" s="64" t="s">
        <v>1</v>
      </c>
      <c r="B127" s="73" t="s">
        <v>286</v>
      </c>
      <c r="C127" s="68" t="s">
        <v>62</v>
      </c>
      <c r="D127" s="69">
        <v>26606.98</v>
      </c>
    </row>
    <row r="128" spans="1:4" ht="15" customHeight="1">
      <c r="A128" s="64" t="s">
        <v>1</v>
      </c>
      <c r="B128" s="73" t="s">
        <v>287</v>
      </c>
      <c r="C128" s="68" t="s">
        <v>64</v>
      </c>
      <c r="D128" s="69">
        <v>0</v>
      </c>
    </row>
    <row r="129" spans="1:4" ht="15" customHeight="1">
      <c r="A129" s="64" t="s">
        <v>1</v>
      </c>
      <c r="B129" s="73" t="s">
        <v>288</v>
      </c>
      <c r="C129" s="68" t="s">
        <v>66</v>
      </c>
      <c r="D129" s="69">
        <v>0</v>
      </c>
    </row>
    <row r="130" spans="1:4" ht="15" customHeight="1">
      <c r="A130" s="64" t="s">
        <v>1</v>
      </c>
      <c r="B130" s="73" t="s">
        <v>289</v>
      </c>
      <c r="C130" s="68" t="s">
        <v>68</v>
      </c>
      <c r="D130" s="69">
        <v>142752.1</v>
      </c>
    </row>
    <row r="131" spans="1:4" ht="15" customHeight="1">
      <c r="A131" s="64" t="s">
        <v>1</v>
      </c>
      <c r="B131" s="73" t="s">
        <v>290</v>
      </c>
      <c r="C131" s="68" t="s">
        <v>70</v>
      </c>
      <c r="D131" s="69">
        <v>7111</v>
      </c>
    </row>
    <row r="132" spans="1:4" ht="15" customHeight="1">
      <c r="A132" s="64" t="s">
        <v>1</v>
      </c>
      <c r="B132" s="73" t="s">
        <v>291</v>
      </c>
      <c r="C132" s="68" t="s">
        <v>72</v>
      </c>
      <c r="D132" s="69">
        <v>50116.5</v>
      </c>
    </row>
    <row r="133" spans="1:4" ht="15" customHeight="1">
      <c r="A133" s="64" t="s">
        <v>1</v>
      </c>
      <c r="B133" s="73" t="s">
        <v>292</v>
      </c>
      <c r="C133" s="68" t="s">
        <v>74</v>
      </c>
      <c r="D133" s="69">
        <v>69387</v>
      </c>
    </row>
    <row r="134" spans="1:4" ht="15" customHeight="1">
      <c r="A134" s="64" t="s">
        <v>1</v>
      </c>
      <c r="B134" s="73" t="s">
        <v>293</v>
      </c>
      <c r="C134" s="68" t="s">
        <v>76</v>
      </c>
      <c r="D134" s="69">
        <v>304769</v>
      </c>
    </row>
    <row r="135" spans="1:4" ht="15" customHeight="1">
      <c r="A135" s="64" t="s">
        <v>1</v>
      </c>
      <c r="B135" s="73" t="s">
        <v>294</v>
      </c>
      <c r="C135" s="68" t="s">
        <v>78</v>
      </c>
      <c r="D135" s="69">
        <v>182064</v>
      </c>
    </row>
    <row r="136" spans="1:4" ht="15" customHeight="1">
      <c r="A136" s="64" t="s">
        <v>1</v>
      </c>
      <c r="B136" s="73" t="s">
        <v>295</v>
      </c>
      <c r="C136" s="68" t="s">
        <v>80</v>
      </c>
      <c r="D136" s="69">
        <v>13297</v>
      </c>
    </row>
    <row r="137" spans="1:4" ht="15" customHeight="1">
      <c r="A137" s="64" t="s">
        <v>1</v>
      </c>
      <c r="B137" s="73" t="s">
        <v>296</v>
      </c>
      <c r="C137" s="68" t="s">
        <v>82</v>
      </c>
      <c r="D137" s="69">
        <v>28816</v>
      </c>
    </row>
    <row r="138" spans="1:4" ht="15" customHeight="1">
      <c r="A138" s="64" t="s">
        <v>1</v>
      </c>
      <c r="B138" s="73" t="s">
        <v>297</v>
      </c>
      <c r="C138" s="68" t="s">
        <v>84</v>
      </c>
      <c r="D138" s="69">
        <v>426856.74</v>
      </c>
    </row>
    <row r="139" spans="1:4" ht="15" customHeight="1">
      <c r="A139" s="64" t="s">
        <v>1</v>
      </c>
      <c r="B139" s="73" t="s">
        <v>298</v>
      </c>
      <c r="C139" s="68" t="s">
        <v>86</v>
      </c>
      <c r="D139" s="69">
        <v>800798.36</v>
      </c>
    </row>
    <row r="140" spans="1:4" ht="15" customHeight="1">
      <c r="A140" s="64" t="s">
        <v>1</v>
      </c>
      <c r="B140" s="73" t="s">
        <v>299</v>
      </c>
      <c r="C140" s="68" t="s">
        <v>88</v>
      </c>
      <c r="D140" s="69">
        <v>7921.25</v>
      </c>
    </row>
    <row r="141" spans="1:4" ht="15" customHeight="1">
      <c r="A141" s="64" t="s">
        <v>1</v>
      </c>
      <c r="B141" s="73" t="s">
        <v>300</v>
      </c>
      <c r="C141" s="68" t="s">
        <v>90</v>
      </c>
      <c r="D141" s="69">
        <v>0</v>
      </c>
    </row>
    <row r="142" spans="1:4" ht="15" customHeight="1">
      <c r="A142" s="64" t="s">
        <v>1</v>
      </c>
      <c r="B142" s="73" t="s">
        <v>301</v>
      </c>
      <c r="C142" s="68" t="s">
        <v>92</v>
      </c>
      <c r="D142" s="69">
        <v>0</v>
      </c>
    </row>
    <row r="143" spans="1:4" ht="15" customHeight="1">
      <c r="A143" s="64" t="s">
        <v>1</v>
      </c>
      <c r="B143" s="70" t="s">
        <v>302</v>
      </c>
      <c r="C143" s="71" t="s">
        <v>94</v>
      </c>
      <c r="D143" s="72">
        <v>66196.460000000006</v>
      </c>
    </row>
    <row r="144" spans="1:4" ht="15" customHeight="1">
      <c r="A144" s="64" t="s">
        <v>1</v>
      </c>
      <c r="B144" s="73" t="s">
        <v>303</v>
      </c>
      <c r="C144" s="68" t="s">
        <v>96</v>
      </c>
      <c r="D144" s="69">
        <v>0</v>
      </c>
    </row>
    <row r="145" spans="1:4" ht="15" customHeight="1">
      <c r="A145" s="64" t="s">
        <v>1</v>
      </c>
      <c r="B145" s="73" t="s">
        <v>304</v>
      </c>
      <c r="C145" s="68" t="s">
        <v>98</v>
      </c>
      <c r="D145" s="69">
        <v>66196.460000000006</v>
      </c>
    </row>
    <row r="146" spans="1:4" ht="15" customHeight="1">
      <c r="A146" s="64" t="s">
        <v>1</v>
      </c>
      <c r="B146" s="73" t="s">
        <v>305</v>
      </c>
      <c r="C146" s="68" t="s">
        <v>100</v>
      </c>
      <c r="D146" s="69">
        <v>0</v>
      </c>
    </row>
    <row r="147" spans="1:4" ht="15" customHeight="1">
      <c r="A147" s="64" t="s">
        <v>1</v>
      </c>
      <c r="B147" s="73" t="s">
        <v>306</v>
      </c>
      <c r="C147" s="68" t="s">
        <v>102</v>
      </c>
      <c r="D147" s="69">
        <v>0</v>
      </c>
    </row>
    <row r="148" spans="1:4" ht="15" customHeight="1">
      <c r="A148" s="64" t="s">
        <v>1</v>
      </c>
      <c r="B148" s="73" t="s">
        <v>307</v>
      </c>
      <c r="C148" s="68" t="s">
        <v>104</v>
      </c>
      <c r="D148" s="69">
        <v>0</v>
      </c>
    </row>
    <row r="149" spans="1:4" ht="15" customHeight="1">
      <c r="A149" s="64" t="s">
        <v>1</v>
      </c>
      <c r="B149" s="73" t="s">
        <v>308</v>
      </c>
      <c r="C149" s="68" t="s">
        <v>106</v>
      </c>
      <c r="D149" s="69">
        <v>0</v>
      </c>
    </row>
    <row r="150" spans="1:4" ht="15" customHeight="1">
      <c r="A150" s="64" t="s">
        <v>1</v>
      </c>
      <c r="B150" s="70" t="s">
        <v>309</v>
      </c>
      <c r="C150" s="71" t="s">
        <v>108</v>
      </c>
      <c r="D150" s="72">
        <v>13889244.1</v>
      </c>
    </row>
    <row r="151" spans="1:4" ht="15" customHeight="1">
      <c r="A151" s="64" t="s">
        <v>1</v>
      </c>
      <c r="B151" s="73" t="s">
        <v>310</v>
      </c>
      <c r="C151" s="68" t="s">
        <v>110</v>
      </c>
      <c r="D151" s="69">
        <v>351279.33</v>
      </c>
    </row>
    <row r="152" spans="1:4" ht="15" customHeight="1">
      <c r="A152" s="64" t="s">
        <v>1</v>
      </c>
      <c r="B152" s="73" t="s">
        <v>311</v>
      </c>
      <c r="C152" s="68" t="s">
        <v>112</v>
      </c>
      <c r="D152" s="69">
        <v>615675.97</v>
      </c>
    </row>
    <row r="153" spans="1:4" ht="15" customHeight="1">
      <c r="A153" s="64" t="s">
        <v>1</v>
      </c>
      <c r="B153" s="73" t="s">
        <v>312</v>
      </c>
      <c r="C153" s="68" t="s">
        <v>114</v>
      </c>
      <c r="D153" s="69">
        <v>517060.4</v>
      </c>
    </row>
    <row r="154" spans="1:4" ht="15" customHeight="1">
      <c r="A154" s="64" t="s">
        <v>1</v>
      </c>
      <c r="B154" s="73" t="s">
        <v>313</v>
      </c>
      <c r="C154" s="68" t="s">
        <v>116</v>
      </c>
      <c r="D154" s="69">
        <v>27273.95</v>
      </c>
    </row>
    <row r="155" spans="1:4" ht="15" customHeight="1">
      <c r="A155" s="64" t="s">
        <v>1</v>
      </c>
      <c r="B155" s="73" t="s">
        <v>314</v>
      </c>
      <c r="C155" s="68" t="s">
        <v>118</v>
      </c>
      <c r="D155" s="69">
        <v>842073.55</v>
      </c>
    </row>
    <row r="156" spans="1:4" ht="15" customHeight="1">
      <c r="A156" s="64" t="s">
        <v>1</v>
      </c>
      <c r="B156" s="73" t="s">
        <v>315</v>
      </c>
      <c r="C156" s="68" t="s">
        <v>120</v>
      </c>
      <c r="D156" s="69">
        <v>0</v>
      </c>
    </row>
    <row r="157" spans="1:4" ht="15" customHeight="1">
      <c r="A157" s="64" t="s">
        <v>1</v>
      </c>
      <c r="B157" s="73" t="s">
        <v>316</v>
      </c>
      <c r="C157" s="68" t="s">
        <v>122</v>
      </c>
      <c r="D157" s="69">
        <v>1332080.6399999999</v>
      </c>
    </row>
    <row r="158" spans="1:4" ht="15" customHeight="1">
      <c r="A158" s="64" t="s">
        <v>1</v>
      </c>
      <c r="B158" s="73" t="s">
        <v>317</v>
      </c>
      <c r="C158" s="68" t="s">
        <v>124</v>
      </c>
      <c r="D158" s="69">
        <v>0</v>
      </c>
    </row>
    <row r="159" spans="1:4" ht="15" customHeight="1">
      <c r="A159" s="64" t="s">
        <v>1</v>
      </c>
      <c r="B159" s="73" t="s">
        <v>318</v>
      </c>
      <c r="C159" s="68" t="s">
        <v>126</v>
      </c>
      <c r="D159" s="69">
        <v>7241111.8600000003</v>
      </c>
    </row>
    <row r="160" spans="1:4" ht="15" customHeight="1">
      <c r="A160" s="64" t="s">
        <v>1</v>
      </c>
      <c r="B160" s="73" t="s">
        <v>319</v>
      </c>
      <c r="C160" s="68" t="s">
        <v>128</v>
      </c>
      <c r="D160" s="69">
        <v>0</v>
      </c>
    </row>
    <row r="161" spans="1:4" ht="15" customHeight="1">
      <c r="A161" s="64" t="s">
        <v>1</v>
      </c>
      <c r="B161" s="73" t="s">
        <v>320</v>
      </c>
      <c r="C161" s="68" t="s">
        <v>130</v>
      </c>
      <c r="D161" s="69">
        <v>16926.419999999998</v>
      </c>
    </row>
    <row r="162" spans="1:4" ht="15" customHeight="1">
      <c r="A162" s="64" t="s">
        <v>1</v>
      </c>
      <c r="B162" s="73" t="s">
        <v>321</v>
      </c>
      <c r="C162" s="68" t="s">
        <v>132</v>
      </c>
      <c r="D162" s="69">
        <v>1823171.71</v>
      </c>
    </row>
    <row r="163" spans="1:4" ht="15" customHeight="1">
      <c r="A163" s="64" t="s">
        <v>1</v>
      </c>
      <c r="B163" s="73" t="s">
        <v>322</v>
      </c>
      <c r="C163" s="68" t="s">
        <v>134</v>
      </c>
      <c r="D163" s="69">
        <v>883044.76</v>
      </c>
    </row>
    <row r="164" spans="1:4" ht="15" customHeight="1">
      <c r="A164" s="64" t="s">
        <v>1</v>
      </c>
      <c r="B164" s="73" t="s">
        <v>323</v>
      </c>
      <c r="C164" s="68" t="s">
        <v>136</v>
      </c>
      <c r="D164" s="69">
        <v>226553.81</v>
      </c>
    </row>
    <row r="165" spans="1:4" ht="15" customHeight="1">
      <c r="A165" s="64" t="s">
        <v>1</v>
      </c>
      <c r="B165" s="73" t="s">
        <v>324</v>
      </c>
      <c r="C165" s="68" t="s">
        <v>138</v>
      </c>
      <c r="D165" s="69">
        <v>0</v>
      </c>
    </row>
    <row r="166" spans="1:4" ht="15" customHeight="1">
      <c r="A166" s="64" t="s">
        <v>1</v>
      </c>
      <c r="B166" s="73" t="s">
        <v>325</v>
      </c>
      <c r="C166" s="68" t="s">
        <v>140</v>
      </c>
      <c r="D166" s="69">
        <v>0</v>
      </c>
    </row>
    <row r="167" spans="1:4" ht="15" customHeight="1">
      <c r="A167" s="64" t="s">
        <v>1</v>
      </c>
      <c r="B167" s="73" t="s">
        <v>326</v>
      </c>
      <c r="C167" s="68" t="s">
        <v>142</v>
      </c>
      <c r="D167" s="69">
        <v>12991.7</v>
      </c>
    </row>
    <row r="168" spans="1:4" ht="15" customHeight="1">
      <c r="A168" s="64" t="s">
        <v>1</v>
      </c>
      <c r="B168" s="73" t="s">
        <v>327</v>
      </c>
      <c r="C168" s="68" t="s">
        <v>144</v>
      </c>
      <c r="D168" s="69">
        <v>0</v>
      </c>
    </row>
    <row r="169" spans="1:4" ht="15" customHeight="1">
      <c r="A169" s="64" t="s">
        <v>1</v>
      </c>
      <c r="B169" s="73" t="s">
        <v>328</v>
      </c>
      <c r="C169" s="68" t="s">
        <v>146</v>
      </c>
      <c r="D169" s="69">
        <v>0</v>
      </c>
    </row>
    <row r="170" spans="1:4" ht="15" customHeight="1">
      <c r="A170" s="64" t="s">
        <v>1</v>
      </c>
      <c r="B170" s="70" t="s">
        <v>329</v>
      </c>
      <c r="C170" s="71" t="s">
        <v>148</v>
      </c>
      <c r="D170" s="72">
        <v>57730</v>
      </c>
    </row>
    <row r="171" spans="1:4" ht="15" customHeight="1">
      <c r="A171" s="64" t="s">
        <v>1</v>
      </c>
      <c r="B171" s="73" t="s">
        <v>330</v>
      </c>
      <c r="C171" s="68" t="s">
        <v>150</v>
      </c>
      <c r="D171" s="69">
        <v>0</v>
      </c>
    </row>
    <row r="172" spans="1:4" ht="15" customHeight="1">
      <c r="A172" s="64" t="s">
        <v>1</v>
      </c>
      <c r="B172" s="73" t="s">
        <v>331</v>
      </c>
      <c r="C172" s="68" t="s">
        <v>152</v>
      </c>
      <c r="D172" s="69">
        <v>0</v>
      </c>
    </row>
    <row r="173" spans="1:4" ht="15" customHeight="1">
      <c r="A173" s="64" t="s">
        <v>1</v>
      </c>
      <c r="B173" s="73" t="s">
        <v>332</v>
      </c>
      <c r="C173" s="68" t="s">
        <v>154</v>
      </c>
      <c r="D173" s="69">
        <v>57730</v>
      </c>
    </row>
    <row r="174" spans="1:4" ht="15" customHeight="1">
      <c r="A174" s="64" t="s">
        <v>1</v>
      </c>
      <c r="B174" s="73" t="s">
        <v>333</v>
      </c>
      <c r="C174" s="68" t="s">
        <v>156</v>
      </c>
      <c r="D174" s="69">
        <v>0</v>
      </c>
    </row>
    <row r="175" spans="1:4" ht="15" customHeight="1">
      <c r="A175" s="64" t="s">
        <v>1</v>
      </c>
      <c r="B175" s="73" t="s">
        <v>334</v>
      </c>
      <c r="C175" s="68" t="s">
        <v>158</v>
      </c>
      <c r="D175" s="69">
        <v>0</v>
      </c>
    </row>
    <row r="176" spans="1:4" ht="15" customHeight="1">
      <c r="A176" s="64" t="s">
        <v>1</v>
      </c>
      <c r="B176" s="73" t="s">
        <v>335</v>
      </c>
      <c r="C176" s="68" t="s">
        <v>160</v>
      </c>
      <c r="D176" s="69">
        <v>0</v>
      </c>
    </row>
    <row r="177" spans="1:4" ht="15" customHeight="1">
      <c r="A177" s="64" t="s">
        <v>1</v>
      </c>
      <c r="B177" s="73" t="s">
        <v>336</v>
      </c>
      <c r="C177" s="68" t="s">
        <v>162</v>
      </c>
      <c r="D177" s="69">
        <v>0</v>
      </c>
    </row>
    <row r="178" spans="1:4" ht="15" customHeight="1">
      <c r="A178" s="64" t="s">
        <v>1</v>
      </c>
      <c r="B178" s="73" t="s">
        <v>337</v>
      </c>
      <c r="C178" s="68" t="s">
        <v>164</v>
      </c>
      <c r="D178" s="69">
        <v>0</v>
      </c>
    </row>
    <row r="179" spans="1:4" ht="15" customHeight="1">
      <c r="A179" s="64" t="s">
        <v>1</v>
      </c>
      <c r="B179" s="73" t="s">
        <v>338</v>
      </c>
      <c r="C179" s="68" t="s">
        <v>166</v>
      </c>
      <c r="D179" s="69">
        <v>0</v>
      </c>
    </row>
    <row r="180" spans="1:4" ht="15" customHeight="1">
      <c r="A180" s="64" t="s">
        <v>1</v>
      </c>
      <c r="B180" s="73" t="s">
        <v>339</v>
      </c>
      <c r="C180" s="68" t="s">
        <v>168</v>
      </c>
      <c r="D180" s="69">
        <v>0</v>
      </c>
    </row>
    <row r="181" spans="1:4" ht="15" customHeight="1">
      <c r="A181" s="64" t="s">
        <v>1</v>
      </c>
      <c r="B181" s="73" t="s">
        <v>340</v>
      </c>
      <c r="C181" s="68" t="s">
        <v>170</v>
      </c>
      <c r="D181" s="69">
        <v>0</v>
      </c>
    </row>
    <row r="182" spans="1:4" ht="15" customHeight="1">
      <c r="A182" s="64" t="s">
        <v>1</v>
      </c>
      <c r="B182" s="73" t="s">
        <v>341</v>
      </c>
      <c r="C182" s="68" t="s">
        <v>172</v>
      </c>
      <c r="D182" s="69">
        <v>0</v>
      </c>
    </row>
    <row r="183" spans="1:4" ht="15" customHeight="1">
      <c r="A183" s="64" t="s">
        <v>1</v>
      </c>
      <c r="B183" s="73" t="s">
        <v>342</v>
      </c>
      <c r="C183" s="68" t="s">
        <v>174</v>
      </c>
      <c r="D183" s="69">
        <v>0</v>
      </c>
    </row>
    <row r="184" spans="1:4" ht="15" customHeight="1">
      <c r="A184" s="64" t="s">
        <v>1</v>
      </c>
      <c r="B184" s="73" t="s">
        <v>343</v>
      </c>
      <c r="C184" s="68" t="s">
        <v>176</v>
      </c>
      <c r="D184" s="69">
        <v>0</v>
      </c>
    </row>
    <row r="185" spans="1:4" ht="15" customHeight="1">
      <c r="A185" s="64" t="s">
        <v>1</v>
      </c>
      <c r="B185" s="73" t="s">
        <v>344</v>
      </c>
      <c r="C185" s="68" t="s">
        <v>178</v>
      </c>
      <c r="D185" s="69">
        <v>0</v>
      </c>
    </row>
    <row r="186" spans="1:4" ht="15" customHeight="1">
      <c r="A186" s="64" t="s">
        <v>1</v>
      </c>
      <c r="B186" s="73" t="s">
        <v>345</v>
      </c>
      <c r="C186" s="68" t="s">
        <v>180</v>
      </c>
      <c r="D186" s="69">
        <v>0</v>
      </c>
    </row>
    <row r="187" spans="1:4" ht="15" customHeight="1">
      <c r="A187" s="64" t="s">
        <v>1</v>
      </c>
      <c r="B187" s="70" t="s">
        <v>346</v>
      </c>
      <c r="C187" s="71" t="s">
        <v>182</v>
      </c>
      <c r="D187" s="72">
        <v>573537.15</v>
      </c>
    </row>
    <row r="188" spans="1:4" ht="15" customHeight="1">
      <c r="A188" s="64" t="s">
        <v>1</v>
      </c>
      <c r="B188" s="73" t="s">
        <v>347</v>
      </c>
      <c r="C188" s="68" t="s">
        <v>184</v>
      </c>
      <c r="D188" s="69">
        <v>57838.64</v>
      </c>
    </row>
    <row r="189" spans="1:4" ht="15" customHeight="1">
      <c r="A189" s="64" t="s">
        <v>1</v>
      </c>
      <c r="B189" s="73" t="s">
        <v>348</v>
      </c>
      <c r="C189" s="68" t="s">
        <v>186</v>
      </c>
      <c r="D189" s="69">
        <v>39305.32</v>
      </c>
    </row>
    <row r="190" spans="1:4" ht="15" customHeight="1">
      <c r="A190" s="64" t="s">
        <v>1</v>
      </c>
      <c r="B190" s="73" t="s">
        <v>349</v>
      </c>
      <c r="C190" s="68" t="s">
        <v>188</v>
      </c>
      <c r="D190" s="69">
        <v>0</v>
      </c>
    </row>
    <row r="191" spans="1:4" ht="15" customHeight="1">
      <c r="A191" s="64" t="s">
        <v>1</v>
      </c>
      <c r="B191" s="73" t="s">
        <v>350</v>
      </c>
      <c r="C191" s="68" t="s">
        <v>190</v>
      </c>
      <c r="D191" s="69">
        <v>0</v>
      </c>
    </row>
    <row r="192" spans="1:4" ht="15" customHeight="1">
      <c r="A192" s="64" t="s">
        <v>1</v>
      </c>
      <c r="B192" s="73" t="s">
        <v>351</v>
      </c>
      <c r="C192" s="68" t="s">
        <v>192</v>
      </c>
      <c r="D192" s="69">
        <v>476393.19</v>
      </c>
    </row>
    <row r="193" spans="1:4" ht="15" customHeight="1">
      <c r="A193" s="64" t="s">
        <v>1</v>
      </c>
      <c r="B193" s="70" t="s">
        <v>352</v>
      </c>
      <c r="C193" s="71" t="s">
        <v>194</v>
      </c>
      <c r="D193" s="72">
        <v>0</v>
      </c>
    </row>
    <row r="194" spans="1:4" ht="15" customHeight="1">
      <c r="A194" s="64" t="s">
        <v>1</v>
      </c>
      <c r="B194" s="73" t="s">
        <v>353</v>
      </c>
      <c r="C194" s="68" t="s">
        <v>196</v>
      </c>
      <c r="D194" s="69">
        <v>0</v>
      </c>
    </row>
    <row r="195" spans="1:4" ht="15" customHeight="1">
      <c r="A195" s="64" t="s">
        <v>1</v>
      </c>
      <c r="B195" s="73" t="s">
        <v>354</v>
      </c>
      <c r="C195" s="68" t="s">
        <v>198</v>
      </c>
      <c r="D195" s="69">
        <v>0</v>
      </c>
    </row>
    <row r="196" spans="1:4" ht="15" customHeight="1">
      <c r="A196" s="64" t="s">
        <v>1</v>
      </c>
      <c r="B196" s="73" t="s">
        <v>355</v>
      </c>
      <c r="C196" s="68" t="s">
        <v>200</v>
      </c>
      <c r="D196" s="69">
        <v>0</v>
      </c>
    </row>
    <row r="197" spans="1:4" ht="15" customHeight="1">
      <c r="A197" s="64" t="s">
        <v>1</v>
      </c>
      <c r="B197" s="73" t="s">
        <v>356</v>
      </c>
      <c r="C197" s="68" t="s">
        <v>202</v>
      </c>
      <c r="D197" s="69">
        <v>0</v>
      </c>
    </row>
    <row r="198" spans="1:4" ht="15" customHeight="1">
      <c r="A198" s="64" t="s">
        <v>1</v>
      </c>
      <c r="B198" s="73" t="s">
        <v>357</v>
      </c>
      <c r="C198" s="68" t="s">
        <v>204</v>
      </c>
      <c r="D198" s="69">
        <v>0</v>
      </c>
    </row>
    <row r="199" spans="1:4" ht="15" customHeight="1">
      <c r="A199" s="64" t="s">
        <v>1</v>
      </c>
      <c r="B199" s="73" t="s">
        <v>358</v>
      </c>
      <c r="C199" s="68" t="s">
        <v>206</v>
      </c>
      <c r="D199" s="69">
        <v>0</v>
      </c>
    </row>
    <row r="200" spans="1:4" ht="15" customHeight="1">
      <c r="A200" s="64" t="s">
        <v>1</v>
      </c>
      <c r="B200" s="70" t="s">
        <v>359</v>
      </c>
      <c r="C200" s="71" t="s">
        <v>208</v>
      </c>
      <c r="D200" s="72">
        <v>1482172.36</v>
      </c>
    </row>
    <row r="201" spans="1:4" ht="15" customHeight="1">
      <c r="A201" s="64" t="s">
        <v>1</v>
      </c>
      <c r="B201" s="73" t="s">
        <v>360</v>
      </c>
      <c r="C201" s="68" t="s">
        <v>210</v>
      </c>
      <c r="D201" s="69">
        <v>1112434.1200000001</v>
      </c>
    </row>
    <row r="202" spans="1:4" ht="15" customHeight="1">
      <c r="A202" s="64" t="s">
        <v>1</v>
      </c>
      <c r="B202" s="73" t="s">
        <v>361</v>
      </c>
      <c r="C202" s="68" t="s">
        <v>212</v>
      </c>
      <c r="D202" s="69">
        <v>369738.23999999999</v>
      </c>
    </row>
    <row r="203" spans="1:4" ht="15" customHeight="1">
      <c r="A203" s="64" t="s">
        <v>1</v>
      </c>
      <c r="B203" s="73" t="s">
        <v>362</v>
      </c>
      <c r="C203" s="68" t="s">
        <v>214</v>
      </c>
      <c r="D203" s="69">
        <v>0</v>
      </c>
    </row>
    <row r="204" spans="1:4" ht="15" customHeight="1">
      <c r="A204" s="64" t="s">
        <v>1</v>
      </c>
      <c r="B204" s="73" t="s">
        <v>363</v>
      </c>
      <c r="C204" s="68" t="s">
        <v>216</v>
      </c>
      <c r="D204" s="69">
        <v>0</v>
      </c>
    </row>
    <row r="205" spans="1:4" ht="15" customHeight="1">
      <c r="A205" s="64" t="s">
        <v>1</v>
      </c>
      <c r="B205" s="73" t="s">
        <v>364</v>
      </c>
      <c r="C205" s="68" t="s">
        <v>218</v>
      </c>
      <c r="D205" s="69">
        <v>0</v>
      </c>
    </row>
    <row r="206" spans="1:4" ht="15" customHeight="1">
      <c r="A206" s="64" t="s">
        <v>1</v>
      </c>
      <c r="B206" s="73" t="s">
        <v>365</v>
      </c>
      <c r="C206" s="68" t="s">
        <v>220</v>
      </c>
      <c r="D206" s="69">
        <v>0</v>
      </c>
    </row>
    <row r="207" spans="1:4" ht="15" customHeight="1">
      <c r="A207" s="64" t="s">
        <v>1</v>
      </c>
      <c r="B207" s="70" t="s">
        <v>366</v>
      </c>
      <c r="C207" s="71" t="s">
        <v>222</v>
      </c>
      <c r="D207" s="72">
        <v>2951607.93</v>
      </c>
    </row>
    <row r="208" spans="1:4" ht="15" customHeight="1">
      <c r="A208" s="64" t="s">
        <v>1</v>
      </c>
      <c r="B208" s="73" t="s">
        <v>367</v>
      </c>
      <c r="C208" s="68" t="s">
        <v>224</v>
      </c>
      <c r="D208" s="69">
        <v>78606.570000000007</v>
      </c>
    </row>
    <row r="209" spans="1:4" ht="15" customHeight="1">
      <c r="A209" s="64" t="s">
        <v>1</v>
      </c>
      <c r="B209" s="73" t="s">
        <v>368</v>
      </c>
      <c r="C209" s="68" t="s">
        <v>226</v>
      </c>
      <c r="D209" s="69">
        <v>2828143.22</v>
      </c>
    </row>
    <row r="210" spans="1:4" ht="15" customHeight="1">
      <c r="A210" s="64" t="s">
        <v>1</v>
      </c>
      <c r="B210" s="73" t="s">
        <v>369</v>
      </c>
      <c r="C210" s="68" t="s">
        <v>228</v>
      </c>
      <c r="D210" s="69">
        <v>0</v>
      </c>
    </row>
    <row r="211" spans="1:4" ht="15" customHeight="1">
      <c r="A211" s="64" t="s">
        <v>1</v>
      </c>
      <c r="B211" s="73" t="s">
        <v>370</v>
      </c>
      <c r="C211" s="68" t="s">
        <v>230</v>
      </c>
      <c r="D211" s="69">
        <v>-75626.039999999994</v>
      </c>
    </row>
    <row r="212" spans="1:4" ht="15" customHeight="1">
      <c r="A212" s="64" t="s">
        <v>1</v>
      </c>
      <c r="B212" s="73" t="s">
        <v>371</v>
      </c>
      <c r="C212" s="68" t="s">
        <v>232</v>
      </c>
      <c r="D212" s="69">
        <v>0</v>
      </c>
    </row>
    <row r="213" spans="1:4" ht="15" customHeight="1">
      <c r="A213" s="64" t="s">
        <v>1</v>
      </c>
      <c r="B213" s="73" t="s">
        <v>372</v>
      </c>
      <c r="C213" s="68" t="s">
        <v>234</v>
      </c>
      <c r="D213" s="69">
        <v>-330.48</v>
      </c>
    </row>
    <row r="214" spans="1:4" ht="15" customHeight="1">
      <c r="A214" s="64" t="s">
        <v>1</v>
      </c>
      <c r="B214" s="73" t="s">
        <v>373</v>
      </c>
      <c r="C214" s="68" t="s">
        <v>236</v>
      </c>
      <c r="D214" s="69">
        <v>3457.11</v>
      </c>
    </row>
    <row r="215" spans="1:4" ht="15" customHeight="1">
      <c r="A215" s="64" t="s">
        <v>1</v>
      </c>
      <c r="B215" s="73" t="s">
        <v>374</v>
      </c>
      <c r="C215" s="68" t="s">
        <v>238</v>
      </c>
      <c r="D215" s="69">
        <v>117357.55</v>
      </c>
    </row>
    <row r="216" spans="1:4" ht="15" customHeight="1">
      <c r="A216" s="64" t="s">
        <v>1</v>
      </c>
      <c r="B216" s="70" t="s">
        <v>375</v>
      </c>
      <c r="C216" s="71" t="s">
        <v>240</v>
      </c>
      <c r="D216" s="72">
        <v>672083.86</v>
      </c>
    </row>
    <row r="217" spans="1:4" ht="15" customHeight="1">
      <c r="A217" s="64" t="s">
        <v>1</v>
      </c>
      <c r="B217" s="73" t="s">
        <v>376</v>
      </c>
      <c r="C217" s="68" t="s">
        <v>242</v>
      </c>
      <c r="D217" s="69">
        <v>70229.61</v>
      </c>
    </row>
    <row r="218" spans="1:4" ht="15" customHeight="1">
      <c r="A218" s="64" t="s">
        <v>1</v>
      </c>
      <c r="B218" s="73" t="s">
        <v>377</v>
      </c>
      <c r="C218" s="68" t="s">
        <v>244</v>
      </c>
      <c r="D218" s="69">
        <v>0</v>
      </c>
    </row>
    <row r="219" spans="1:4" ht="15" customHeight="1">
      <c r="A219" s="64" t="s">
        <v>1</v>
      </c>
      <c r="B219" s="73" t="s">
        <v>378</v>
      </c>
      <c r="C219" s="68" t="s">
        <v>246</v>
      </c>
      <c r="D219" s="69">
        <v>0</v>
      </c>
    </row>
    <row r="220" spans="1:4" ht="15" customHeight="1">
      <c r="A220" s="64" t="s">
        <v>1</v>
      </c>
      <c r="B220" s="73" t="s">
        <v>379</v>
      </c>
      <c r="C220" s="68" t="s">
        <v>248</v>
      </c>
      <c r="D220" s="69">
        <v>346027.28</v>
      </c>
    </row>
    <row r="221" spans="1:4" ht="15" customHeight="1">
      <c r="A221" s="64" t="s">
        <v>1</v>
      </c>
      <c r="B221" s="73" t="s">
        <v>380</v>
      </c>
      <c r="C221" s="68" t="s">
        <v>250</v>
      </c>
      <c r="D221" s="69">
        <v>252187.37</v>
      </c>
    </row>
    <row r="222" spans="1:4" ht="15" customHeight="1">
      <c r="A222" s="64" t="s">
        <v>1</v>
      </c>
      <c r="B222" s="73" t="s">
        <v>381</v>
      </c>
      <c r="C222" s="68" t="s">
        <v>252</v>
      </c>
      <c r="D222" s="69">
        <v>3639.6</v>
      </c>
    </row>
    <row r="223" spans="1:4" ht="15" customHeight="1">
      <c r="A223" s="64" t="s">
        <v>1</v>
      </c>
      <c r="B223" s="70" t="s">
        <v>382</v>
      </c>
      <c r="C223" s="71" t="s">
        <v>254</v>
      </c>
      <c r="D223" s="72">
        <v>-94193.86</v>
      </c>
    </row>
    <row r="224" spans="1:4" ht="15" customHeight="1">
      <c r="A224" s="64" t="s">
        <v>1</v>
      </c>
      <c r="B224" s="73" t="s">
        <v>383</v>
      </c>
      <c r="C224" s="68" t="s">
        <v>256</v>
      </c>
      <c r="D224" s="69">
        <v>0</v>
      </c>
    </row>
    <row r="225" spans="1:4" ht="15" customHeight="1">
      <c r="A225" s="64" t="s">
        <v>1</v>
      </c>
      <c r="B225" s="73" t="s">
        <v>384</v>
      </c>
      <c r="C225" s="68" t="s">
        <v>258</v>
      </c>
      <c r="D225" s="69">
        <v>-94193.86</v>
      </c>
    </row>
    <row r="226" spans="1:4" ht="15" customHeight="1">
      <c r="A226" s="64" t="s">
        <v>1</v>
      </c>
      <c r="B226" s="70" t="s">
        <v>385</v>
      </c>
      <c r="C226" s="71" t="s">
        <v>260</v>
      </c>
      <c r="D226" s="72">
        <v>3727691.1</v>
      </c>
    </row>
    <row r="227" spans="1:4" ht="15" customHeight="1">
      <c r="A227" s="64" t="s">
        <v>1</v>
      </c>
      <c r="B227" s="73" t="s">
        <v>386</v>
      </c>
      <c r="C227" s="68" t="s">
        <v>262</v>
      </c>
      <c r="D227" s="69">
        <v>0</v>
      </c>
    </row>
    <row r="228" spans="1:4" ht="15" customHeight="1">
      <c r="A228" s="64" t="s">
        <v>1</v>
      </c>
      <c r="B228" s="73" t="s">
        <v>387</v>
      </c>
      <c r="C228" s="68" t="s">
        <v>264</v>
      </c>
      <c r="D228" s="69">
        <v>3727691.1</v>
      </c>
    </row>
    <row r="229" spans="1:4" ht="15" customHeight="1">
      <c r="A229" s="64" t="s">
        <v>1</v>
      </c>
      <c r="B229" s="70" t="s">
        <v>388</v>
      </c>
      <c r="C229" s="71" t="s">
        <v>266</v>
      </c>
      <c r="D229" s="72">
        <v>539121.19999999995</v>
      </c>
    </row>
    <row r="230" spans="1:4" ht="15" customHeight="1">
      <c r="A230" s="64" t="s">
        <v>1</v>
      </c>
      <c r="B230" s="73" t="s">
        <v>389</v>
      </c>
      <c r="C230" s="68" t="s">
        <v>268</v>
      </c>
      <c r="D230" s="69">
        <v>539121.19999999995</v>
      </c>
    </row>
    <row r="231" spans="1:4" ht="15" customHeight="1">
      <c r="A231" s="64" t="s">
        <v>1</v>
      </c>
      <c r="B231" s="73" t="s">
        <v>390</v>
      </c>
      <c r="C231" s="68" t="s">
        <v>270</v>
      </c>
      <c r="D231" s="69">
        <v>0</v>
      </c>
    </row>
    <row r="232" spans="1:4" ht="15" customHeight="1">
      <c r="A232" s="64" t="s">
        <v>1</v>
      </c>
      <c r="B232" s="70" t="s">
        <v>391</v>
      </c>
      <c r="C232" s="71" t="s">
        <v>272</v>
      </c>
      <c r="D232" s="72">
        <v>0</v>
      </c>
    </row>
    <row r="233" spans="1:4" ht="15" customHeight="1">
      <c r="A233" s="64" t="s">
        <v>1</v>
      </c>
      <c r="B233" s="73" t="s">
        <v>392</v>
      </c>
      <c r="C233" s="68" t="s">
        <v>274</v>
      </c>
      <c r="D233" s="69">
        <v>0</v>
      </c>
    </row>
    <row r="234" spans="1:4" ht="15" customHeight="1">
      <c r="A234" s="64" t="s">
        <v>1</v>
      </c>
      <c r="B234" s="70" t="s">
        <v>393</v>
      </c>
      <c r="C234" s="71" t="s">
        <v>276</v>
      </c>
      <c r="D234" s="72">
        <v>0</v>
      </c>
    </row>
    <row r="235" spans="1:4" ht="15" customHeight="1">
      <c r="A235" s="64" t="s">
        <v>1</v>
      </c>
      <c r="B235" s="73" t="s">
        <v>394</v>
      </c>
      <c r="C235" s="68" t="s">
        <v>278</v>
      </c>
      <c r="D235" s="69">
        <v>0</v>
      </c>
    </row>
    <row r="236" spans="1:4" ht="15" customHeight="1">
      <c r="A236" s="64" t="s">
        <v>1</v>
      </c>
      <c r="B236" s="67" t="s">
        <v>395</v>
      </c>
      <c r="C236" s="68" t="s">
        <v>396</v>
      </c>
      <c r="D236" s="69">
        <v>18323339.59</v>
      </c>
    </row>
    <row r="237" spans="1:4" ht="15" customHeight="1">
      <c r="A237" s="64" t="s">
        <v>1</v>
      </c>
      <c r="B237" s="70" t="s">
        <v>397</v>
      </c>
      <c r="C237" s="71" t="s">
        <v>52</v>
      </c>
      <c r="D237" s="72">
        <v>11751.22</v>
      </c>
    </row>
    <row r="238" spans="1:4" ht="15" customHeight="1">
      <c r="A238" s="64" t="s">
        <v>1</v>
      </c>
      <c r="B238" s="73" t="s">
        <v>398</v>
      </c>
      <c r="C238" s="68" t="s">
        <v>54</v>
      </c>
      <c r="D238" s="69">
        <v>1802.5</v>
      </c>
    </row>
    <row r="239" spans="1:4" ht="15" customHeight="1">
      <c r="A239" s="64" t="s">
        <v>1</v>
      </c>
      <c r="B239" s="73" t="s">
        <v>399</v>
      </c>
      <c r="C239" s="68" t="s">
        <v>56</v>
      </c>
      <c r="D239" s="69">
        <v>0</v>
      </c>
    </row>
    <row r="240" spans="1:4" ht="15" customHeight="1">
      <c r="A240" s="64" t="s">
        <v>1</v>
      </c>
      <c r="B240" s="73" t="s">
        <v>400</v>
      </c>
      <c r="C240" s="68" t="s">
        <v>58</v>
      </c>
      <c r="D240" s="69">
        <v>0</v>
      </c>
    </row>
    <row r="241" spans="1:4" ht="15" customHeight="1">
      <c r="A241" s="64" t="s">
        <v>1</v>
      </c>
      <c r="B241" s="73" t="s">
        <v>401</v>
      </c>
      <c r="C241" s="68" t="s">
        <v>60</v>
      </c>
      <c r="D241" s="69">
        <v>6597.25</v>
      </c>
    </row>
    <row r="242" spans="1:4" ht="15" customHeight="1">
      <c r="A242" s="64" t="s">
        <v>1</v>
      </c>
      <c r="B242" s="73" t="s">
        <v>402</v>
      </c>
      <c r="C242" s="68" t="s">
        <v>62</v>
      </c>
      <c r="D242" s="69">
        <v>0</v>
      </c>
    </row>
    <row r="243" spans="1:4" ht="15" customHeight="1">
      <c r="A243" s="64" t="s">
        <v>1</v>
      </c>
      <c r="B243" s="73" t="s">
        <v>403</v>
      </c>
      <c r="C243" s="68" t="s">
        <v>64</v>
      </c>
      <c r="D243" s="69">
        <v>0</v>
      </c>
    </row>
    <row r="244" spans="1:4" ht="15" customHeight="1">
      <c r="A244" s="64" t="s">
        <v>1</v>
      </c>
      <c r="B244" s="73" t="s">
        <v>404</v>
      </c>
      <c r="C244" s="68" t="s">
        <v>66</v>
      </c>
      <c r="D244" s="69">
        <v>0</v>
      </c>
    </row>
    <row r="245" spans="1:4" ht="15" customHeight="1">
      <c r="A245" s="64" t="s">
        <v>1</v>
      </c>
      <c r="B245" s="73" t="s">
        <v>405</v>
      </c>
      <c r="C245" s="68" t="s">
        <v>68</v>
      </c>
      <c r="D245" s="69">
        <v>0</v>
      </c>
    </row>
    <row r="246" spans="1:4" ht="15" customHeight="1">
      <c r="A246" s="64" t="s">
        <v>1</v>
      </c>
      <c r="B246" s="73" t="s">
        <v>406</v>
      </c>
      <c r="C246" s="68" t="s">
        <v>70</v>
      </c>
      <c r="D246" s="69">
        <v>0</v>
      </c>
    </row>
    <row r="247" spans="1:4" ht="15" customHeight="1">
      <c r="A247" s="64" t="s">
        <v>1</v>
      </c>
      <c r="B247" s="73" t="s">
        <v>407</v>
      </c>
      <c r="C247" s="68" t="s">
        <v>72</v>
      </c>
      <c r="D247" s="69">
        <v>0</v>
      </c>
    </row>
    <row r="248" spans="1:4" ht="15" customHeight="1">
      <c r="A248" s="64" t="s">
        <v>1</v>
      </c>
      <c r="B248" s="73" t="s">
        <v>408</v>
      </c>
      <c r="C248" s="68" t="s">
        <v>74</v>
      </c>
      <c r="D248" s="69">
        <v>0</v>
      </c>
    </row>
    <row r="249" spans="1:4" ht="15" customHeight="1">
      <c r="A249" s="64" t="s">
        <v>1</v>
      </c>
      <c r="B249" s="73" t="s">
        <v>409</v>
      </c>
      <c r="C249" s="68" t="s">
        <v>76</v>
      </c>
      <c r="D249" s="69">
        <v>0</v>
      </c>
    </row>
    <row r="250" spans="1:4" ht="15" customHeight="1">
      <c r="A250" s="64" t="s">
        <v>1</v>
      </c>
      <c r="B250" s="73" t="s">
        <v>410</v>
      </c>
      <c r="C250" s="68" t="s">
        <v>78</v>
      </c>
      <c r="D250" s="69">
        <v>1405.47</v>
      </c>
    </row>
    <row r="251" spans="1:4" ht="15" customHeight="1">
      <c r="A251" s="64" t="s">
        <v>1</v>
      </c>
      <c r="B251" s="73" t="s">
        <v>411</v>
      </c>
      <c r="C251" s="68" t="s">
        <v>80</v>
      </c>
      <c r="D251" s="69">
        <v>0</v>
      </c>
    </row>
    <row r="252" spans="1:4" ht="15" customHeight="1">
      <c r="A252" s="64" t="s">
        <v>1</v>
      </c>
      <c r="B252" s="73" t="s">
        <v>412</v>
      </c>
      <c r="C252" s="68" t="s">
        <v>82</v>
      </c>
      <c r="D252" s="69">
        <v>0</v>
      </c>
    </row>
    <row r="253" spans="1:4" ht="15" customHeight="1">
      <c r="A253" s="64" t="s">
        <v>1</v>
      </c>
      <c r="B253" s="73" t="s">
        <v>413</v>
      </c>
      <c r="C253" s="68" t="s">
        <v>84</v>
      </c>
      <c r="D253" s="69">
        <v>0</v>
      </c>
    </row>
    <row r="254" spans="1:4" ht="15" customHeight="1">
      <c r="A254" s="64" t="s">
        <v>1</v>
      </c>
      <c r="B254" s="73" t="s">
        <v>414</v>
      </c>
      <c r="C254" s="68" t="s">
        <v>86</v>
      </c>
      <c r="D254" s="69">
        <v>0</v>
      </c>
    </row>
    <row r="255" spans="1:4" ht="15" customHeight="1">
      <c r="A255" s="64" t="s">
        <v>1</v>
      </c>
      <c r="B255" s="73" t="s">
        <v>415</v>
      </c>
      <c r="C255" s="68" t="s">
        <v>88</v>
      </c>
      <c r="D255" s="69">
        <v>1946</v>
      </c>
    </row>
    <row r="256" spans="1:4" ht="15" customHeight="1">
      <c r="A256" s="64" t="s">
        <v>1</v>
      </c>
      <c r="B256" s="73" t="s">
        <v>416</v>
      </c>
      <c r="C256" s="68" t="s">
        <v>90</v>
      </c>
      <c r="D256" s="69">
        <v>0</v>
      </c>
    </row>
    <row r="257" spans="1:4" ht="15" customHeight="1">
      <c r="A257" s="64" t="s">
        <v>1</v>
      </c>
      <c r="B257" s="73" t="s">
        <v>417</v>
      </c>
      <c r="C257" s="68" t="s">
        <v>92</v>
      </c>
      <c r="D257" s="69">
        <v>0</v>
      </c>
    </row>
    <row r="258" spans="1:4" ht="15" customHeight="1">
      <c r="A258" s="64" t="s">
        <v>1</v>
      </c>
      <c r="B258" s="70" t="s">
        <v>418</v>
      </c>
      <c r="C258" s="71" t="s">
        <v>94</v>
      </c>
      <c r="D258" s="72">
        <v>0</v>
      </c>
    </row>
    <row r="259" spans="1:4" ht="15" customHeight="1">
      <c r="A259" s="64" t="s">
        <v>1</v>
      </c>
      <c r="B259" s="73" t="s">
        <v>419</v>
      </c>
      <c r="C259" s="68" t="s">
        <v>96</v>
      </c>
      <c r="D259" s="69">
        <v>0</v>
      </c>
    </row>
    <row r="260" spans="1:4" ht="15" customHeight="1">
      <c r="A260" s="64" t="s">
        <v>1</v>
      </c>
      <c r="B260" s="73" t="s">
        <v>420</v>
      </c>
      <c r="C260" s="68" t="s">
        <v>98</v>
      </c>
      <c r="D260" s="69">
        <v>0</v>
      </c>
    </row>
    <row r="261" spans="1:4" ht="15" customHeight="1">
      <c r="A261" s="64" t="s">
        <v>1</v>
      </c>
      <c r="B261" s="73" t="s">
        <v>421</v>
      </c>
      <c r="C261" s="68" t="s">
        <v>100</v>
      </c>
      <c r="D261" s="69">
        <v>0</v>
      </c>
    </row>
    <row r="262" spans="1:4" ht="15" customHeight="1">
      <c r="A262" s="64" t="s">
        <v>1</v>
      </c>
      <c r="B262" s="73" t="s">
        <v>422</v>
      </c>
      <c r="C262" s="68" t="s">
        <v>102</v>
      </c>
      <c r="D262" s="69">
        <v>0</v>
      </c>
    </row>
    <row r="263" spans="1:4" ht="15" customHeight="1">
      <c r="A263" s="64" t="s">
        <v>1</v>
      </c>
      <c r="B263" s="73" t="s">
        <v>423</v>
      </c>
      <c r="C263" s="68" t="s">
        <v>104</v>
      </c>
      <c r="D263" s="69">
        <v>0</v>
      </c>
    </row>
    <row r="264" spans="1:4" ht="15" customHeight="1">
      <c r="A264" s="64" t="s">
        <v>1</v>
      </c>
      <c r="B264" s="73" t="s">
        <v>424</v>
      </c>
      <c r="C264" s="68" t="s">
        <v>106</v>
      </c>
      <c r="D264" s="69">
        <v>0</v>
      </c>
    </row>
    <row r="265" spans="1:4" ht="15" customHeight="1">
      <c r="A265" s="64" t="s">
        <v>1</v>
      </c>
      <c r="B265" s="70" t="s">
        <v>425</v>
      </c>
      <c r="C265" s="71" t="s">
        <v>108</v>
      </c>
      <c r="D265" s="72">
        <v>1229257.95</v>
      </c>
    </row>
    <row r="266" spans="1:4" ht="15" customHeight="1">
      <c r="A266" s="64" t="s">
        <v>1</v>
      </c>
      <c r="B266" s="73" t="s">
        <v>426</v>
      </c>
      <c r="C266" s="68" t="s">
        <v>110</v>
      </c>
      <c r="D266" s="69">
        <v>0</v>
      </c>
    </row>
    <row r="267" spans="1:4" ht="15" customHeight="1">
      <c r="A267" s="64" t="s">
        <v>1</v>
      </c>
      <c r="B267" s="73" t="s">
        <v>427</v>
      </c>
      <c r="C267" s="68" t="s">
        <v>112</v>
      </c>
      <c r="D267" s="69">
        <v>0</v>
      </c>
    </row>
    <row r="268" spans="1:4" ht="15" customHeight="1">
      <c r="A268" s="64" t="s">
        <v>1</v>
      </c>
      <c r="B268" s="73" t="s">
        <v>428</v>
      </c>
      <c r="C268" s="68" t="s">
        <v>114</v>
      </c>
      <c r="D268" s="69">
        <v>0</v>
      </c>
    </row>
    <row r="269" spans="1:4" ht="15" customHeight="1">
      <c r="A269" s="64" t="s">
        <v>1</v>
      </c>
      <c r="B269" s="73" t="s">
        <v>429</v>
      </c>
      <c r="C269" s="68" t="s">
        <v>116</v>
      </c>
      <c r="D269" s="69">
        <v>0</v>
      </c>
    </row>
    <row r="270" spans="1:4" ht="15" customHeight="1">
      <c r="A270" s="64" t="s">
        <v>1</v>
      </c>
      <c r="B270" s="73" t="s">
        <v>430</v>
      </c>
      <c r="C270" s="68" t="s">
        <v>118</v>
      </c>
      <c r="D270" s="69">
        <v>0</v>
      </c>
    </row>
    <row r="271" spans="1:4" ht="15" customHeight="1">
      <c r="A271" s="64" t="s">
        <v>1</v>
      </c>
      <c r="B271" s="73" t="s">
        <v>431</v>
      </c>
      <c r="C271" s="68" t="s">
        <v>120</v>
      </c>
      <c r="D271" s="69">
        <v>0</v>
      </c>
    </row>
    <row r="272" spans="1:4" ht="15" customHeight="1">
      <c r="A272" s="64" t="s">
        <v>1</v>
      </c>
      <c r="B272" s="73" t="s">
        <v>432</v>
      </c>
      <c r="C272" s="68" t="s">
        <v>122</v>
      </c>
      <c r="D272" s="69">
        <v>0</v>
      </c>
    </row>
    <row r="273" spans="1:4" ht="15" customHeight="1">
      <c r="A273" s="64" t="s">
        <v>1</v>
      </c>
      <c r="B273" s="73" t="s">
        <v>433</v>
      </c>
      <c r="C273" s="68" t="s">
        <v>124</v>
      </c>
      <c r="D273" s="69">
        <v>0</v>
      </c>
    </row>
    <row r="274" spans="1:4" ht="15" customHeight="1">
      <c r="A274" s="64" t="s">
        <v>1</v>
      </c>
      <c r="B274" s="73" t="s">
        <v>434</v>
      </c>
      <c r="C274" s="68" t="s">
        <v>126</v>
      </c>
      <c r="D274" s="69">
        <v>16579.93</v>
      </c>
    </row>
    <row r="275" spans="1:4" ht="15" customHeight="1">
      <c r="A275" s="64" t="s">
        <v>1</v>
      </c>
      <c r="B275" s="73" t="s">
        <v>435</v>
      </c>
      <c r="C275" s="68" t="s">
        <v>128</v>
      </c>
      <c r="D275" s="69">
        <v>0</v>
      </c>
    </row>
    <row r="276" spans="1:4" ht="15" customHeight="1">
      <c r="A276" s="64" t="s">
        <v>1</v>
      </c>
      <c r="B276" s="73" t="s">
        <v>436</v>
      </c>
      <c r="C276" s="68" t="s">
        <v>130</v>
      </c>
      <c r="D276" s="69">
        <v>0</v>
      </c>
    </row>
    <row r="277" spans="1:4" ht="15" customHeight="1">
      <c r="A277" s="64" t="s">
        <v>1</v>
      </c>
      <c r="B277" s="73" t="s">
        <v>437</v>
      </c>
      <c r="C277" s="68" t="s">
        <v>132</v>
      </c>
      <c r="D277" s="69">
        <v>1212678.02</v>
      </c>
    </row>
    <row r="278" spans="1:4" ht="15" customHeight="1">
      <c r="A278" s="64" t="s">
        <v>1</v>
      </c>
      <c r="B278" s="73" t="s">
        <v>438</v>
      </c>
      <c r="C278" s="68" t="s">
        <v>134</v>
      </c>
      <c r="D278" s="69">
        <v>0</v>
      </c>
    </row>
    <row r="279" spans="1:4" ht="15" customHeight="1">
      <c r="A279" s="64" t="s">
        <v>1</v>
      </c>
      <c r="B279" s="73" t="s">
        <v>439</v>
      </c>
      <c r="C279" s="68" t="s">
        <v>136</v>
      </c>
      <c r="D279" s="69">
        <v>0</v>
      </c>
    </row>
    <row r="280" spans="1:4" ht="15" customHeight="1">
      <c r="A280" s="64" t="s">
        <v>1</v>
      </c>
      <c r="B280" s="73" t="s">
        <v>440</v>
      </c>
      <c r="C280" s="68" t="s">
        <v>138</v>
      </c>
      <c r="D280" s="69">
        <v>0</v>
      </c>
    </row>
    <row r="281" spans="1:4" ht="15" customHeight="1">
      <c r="A281" s="64" t="s">
        <v>1</v>
      </c>
      <c r="B281" s="73" t="s">
        <v>441</v>
      </c>
      <c r="C281" s="68" t="s">
        <v>140</v>
      </c>
      <c r="D281" s="69">
        <v>0</v>
      </c>
    </row>
    <row r="282" spans="1:4" ht="15" customHeight="1">
      <c r="A282" s="64" t="s">
        <v>1</v>
      </c>
      <c r="B282" s="73" t="s">
        <v>442</v>
      </c>
      <c r="C282" s="68" t="s">
        <v>142</v>
      </c>
      <c r="D282" s="69">
        <v>0</v>
      </c>
    </row>
    <row r="283" spans="1:4" ht="15" customHeight="1">
      <c r="A283" s="64" t="s">
        <v>1</v>
      </c>
      <c r="B283" s="73" t="s">
        <v>443</v>
      </c>
      <c r="C283" s="68" t="s">
        <v>144</v>
      </c>
      <c r="D283" s="69">
        <v>0</v>
      </c>
    </row>
    <row r="284" spans="1:4" ht="15" customHeight="1">
      <c r="A284" s="64" t="s">
        <v>1</v>
      </c>
      <c r="B284" s="73" t="s">
        <v>444</v>
      </c>
      <c r="C284" s="68" t="s">
        <v>146</v>
      </c>
      <c r="D284" s="69">
        <v>0</v>
      </c>
    </row>
    <row r="285" spans="1:4" ht="15" customHeight="1">
      <c r="A285" s="64" t="s">
        <v>1</v>
      </c>
      <c r="B285" s="70" t="s">
        <v>445</v>
      </c>
      <c r="C285" s="71" t="s">
        <v>148</v>
      </c>
      <c r="D285" s="72">
        <v>8061968.7300000004</v>
      </c>
    </row>
    <row r="286" spans="1:4" ht="15" customHeight="1">
      <c r="A286" s="64" t="s">
        <v>1</v>
      </c>
      <c r="B286" s="73" t="s">
        <v>446</v>
      </c>
      <c r="C286" s="68" t="s">
        <v>150</v>
      </c>
      <c r="D286" s="69">
        <v>397818.87</v>
      </c>
    </row>
    <row r="287" spans="1:4" ht="15" customHeight="1">
      <c r="A287" s="64" t="s">
        <v>1</v>
      </c>
      <c r="B287" s="73" t="s">
        <v>447</v>
      </c>
      <c r="C287" s="68" t="s">
        <v>152</v>
      </c>
      <c r="D287" s="69">
        <v>221313.63</v>
      </c>
    </row>
    <row r="288" spans="1:4" ht="15" customHeight="1">
      <c r="A288" s="64" t="s">
        <v>1</v>
      </c>
      <c r="B288" s="73" t="s">
        <v>448</v>
      </c>
      <c r="C288" s="68" t="s">
        <v>154</v>
      </c>
      <c r="D288" s="69">
        <v>274320.5</v>
      </c>
    </row>
    <row r="289" spans="1:4" ht="15" customHeight="1">
      <c r="A289" s="64" t="s">
        <v>1</v>
      </c>
      <c r="B289" s="73" t="s">
        <v>449</v>
      </c>
      <c r="C289" s="68" t="s">
        <v>156</v>
      </c>
      <c r="D289" s="69">
        <v>315230.33</v>
      </c>
    </row>
    <row r="290" spans="1:4" ht="15" customHeight="1">
      <c r="A290" s="64" t="s">
        <v>1</v>
      </c>
      <c r="B290" s="73" t="s">
        <v>450</v>
      </c>
      <c r="C290" s="68" t="s">
        <v>158</v>
      </c>
      <c r="D290" s="69">
        <v>0</v>
      </c>
    </row>
    <row r="291" spans="1:4" ht="15" customHeight="1">
      <c r="A291" s="64" t="s">
        <v>1</v>
      </c>
      <c r="B291" s="73" t="s">
        <v>451</v>
      </c>
      <c r="C291" s="68" t="s">
        <v>160</v>
      </c>
      <c r="D291" s="69">
        <v>1048164.41</v>
      </c>
    </row>
    <row r="292" spans="1:4" ht="15" customHeight="1">
      <c r="A292" s="64" t="s">
        <v>1</v>
      </c>
      <c r="B292" s="73" t="s">
        <v>452</v>
      </c>
      <c r="C292" s="68" t="s">
        <v>162</v>
      </c>
      <c r="D292" s="69">
        <v>4752194.29</v>
      </c>
    </row>
    <row r="293" spans="1:4" ht="15" customHeight="1">
      <c r="A293" s="64" t="s">
        <v>1</v>
      </c>
      <c r="B293" s="73" t="s">
        <v>453</v>
      </c>
      <c r="C293" s="68" t="s">
        <v>164</v>
      </c>
      <c r="D293" s="69">
        <v>334010.96000000002</v>
      </c>
    </row>
    <row r="294" spans="1:4" ht="15" customHeight="1">
      <c r="A294" s="64" t="s">
        <v>1</v>
      </c>
      <c r="B294" s="73" t="s">
        <v>454</v>
      </c>
      <c r="C294" s="68" t="s">
        <v>166</v>
      </c>
      <c r="D294" s="69">
        <v>159035</v>
      </c>
    </row>
    <row r="295" spans="1:4" ht="15" customHeight="1">
      <c r="A295" s="64" t="s">
        <v>1</v>
      </c>
      <c r="B295" s="73" t="s">
        <v>455</v>
      </c>
      <c r="C295" s="68" t="s">
        <v>168</v>
      </c>
      <c r="D295" s="69">
        <v>53103.76</v>
      </c>
    </row>
    <row r="296" spans="1:4" ht="15" customHeight="1">
      <c r="A296" s="64" t="s">
        <v>1</v>
      </c>
      <c r="B296" s="73" t="s">
        <v>456</v>
      </c>
      <c r="C296" s="68" t="s">
        <v>170</v>
      </c>
      <c r="D296" s="69">
        <v>453673.23</v>
      </c>
    </row>
    <row r="297" spans="1:4" ht="15" customHeight="1">
      <c r="A297" s="64" t="s">
        <v>1</v>
      </c>
      <c r="B297" s="73" t="s">
        <v>457</v>
      </c>
      <c r="C297" s="68" t="s">
        <v>172</v>
      </c>
      <c r="D297" s="69">
        <v>0</v>
      </c>
    </row>
    <row r="298" spans="1:4" ht="15" customHeight="1">
      <c r="A298" s="64" t="s">
        <v>1</v>
      </c>
      <c r="B298" s="73" t="s">
        <v>458</v>
      </c>
      <c r="C298" s="68" t="s">
        <v>174</v>
      </c>
      <c r="D298" s="69">
        <v>53103.75</v>
      </c>
    </row>
    <row r="299" spans="1:4" ht="15" customHeight="1">
      <c r="A299" s="64" t="s">
        <v>1</v>
      </c>
      <c r="B299" s="73" t="s">
        <v>459</v>
      </c>
      <c r="C299" s="68" t="s">
        <v>176</v>
      </c>
      <c r="D299" s="69">
        <v>0</v>
      </c>
    </row>
    <row r="300" spans="1:4" ht="15" customHeight="1">
      <c r="A300" s="64" t="s">
        <v>1</v>
      </c>
      <c r="B300" s="73" t="s">
        <v>460</v>
      </c>
      <c r="C300" s="68" t="s">
        <v>178</v>
      </c>
      <c r="D300" s="69">
        <v>0</v>
      </c>
    </row>
    <row r="301" spans="1:4" ht="15" customHeight="1">
      <c r="A301" s="64" t="s">
        <v>1</v>
      </c>
      <c r="B301" s="73" t="s">
        <v>461</v>
      </c>
      <c r="C301" s="68" t="s">
        <v>180</v>
      </c>
      <c r="D301" s="69">
        <v>0</v>
      </c>
    </row>
    <row r="302" spans="1:4" ht="15" customHeight="1">
      <c r="A302" s="64" t="s">
        <v>1</v>
      </c>
      <c r="B302" s="70" t="s">
        <v>462</v>
      </c>
      <c r="C302" s="71" t="s">
        <v>182</v>
      </c>
      <c r="D302" s="72">
        <v>0</v>
      </c>
    </row>
    <row r="303" spans="1:4" ht="15" customHeight="1">
      <c r="A303" s="64" t="s">
        <v>1</v>
      </c>
      <c r="B303" s="73" t="s">
        <v>463</v>
      </c>
      <c r="C303" s="68" t="s">
        <v>184</v>
      </c>
      <c r="D303" s="69">
        <v>0</v>
      </c>
    </row>
    <row r="304" spans="1:4" ht="15" customHeight="1">
      <c r="A304" s="64" t="s">
        <v>1</v>
      </c>
      <c r="B304" s="73" t="s">
        <v>464</v>
      </c>
      <c r="C304" s="68" t="s">
        <v>186</v>
      </c>
      <c r="D304" s="69">
        <v>232400.69</v>
      </c>
    </row>
    <row r="305" spans="1:4" ht="15" customHeight="1">
      <c r="A305" s="64" t="s">
        <v>1</v>
      </c>
      <c r="B305" s="73" t="s">
        <v>465</v>
      </c>
      <c r="C305" s="68" t="s">
        <v>188</v>
      </c>
      <c r="D305" s="69">
        <v>0</v>
      </c>
    </row>
    <row r="306" spans="1:4" ht="15" customHeight="1">
      <c r="A306" s="64" t="s">
        <v>1</v>
      </c>
      <c r="B306" s="73" t="s">
        <v>466</v>
      </c>
      <c r="C306" s="68" t="s">
        <v>190</v>
      </c>
      <c r="D306" s="69">
        <v>0</v>
      </c>
    </row>
    <row r="307" spans="1:4" ht="15" customHeight="1">
      <c r="A307" s="64" t="s">
        <v>1</v>
      </c>
      <c r="B307" s="73" t="s">
        <v>467</v>
      </c>
      <c r="C307" s="68" t="s">
        <v>192</v>
      </c>
      <c r="D307" s="69">
        <v>-232400.69</v>
      </c>
    </row>
    <row r="308" spans="1:4" ht="15" customHeight="1">
      <c r="A308" s="64" t="s">
        <v>1</v>
      </c>
      <c r="B308" s="70" t="s">
        <v>468</v>
      </c>
      <c r="C308" s="71" t="s">
        <v>194</v>
      </c>
      <c r="D308" s="72">
        <v>0</v>
      </c>
    </row>
    <row r="309" spans="1:4" ht="15" customHeight="1">
      <c r="A309" s="64" t="s">
        <v>1</v>
      </c>
      <c r="B309" s="73" t="s">
        <v>469</v>
      </c>
      <c r="C309" s="68" t="s">
        <v>196</v>
      </c>
      <c r="D309" s="69">
        <v>0</v>
      </c>
    </row>
    <row r="310" spans="1:4" ht="15" customHeight="1">
      <c r="A310" s="64" t="s">
        <v>1</v>
      </c>
      <c r="B310" s="73" t="s">
        <v>470</v>
      </c>
      <c r="C310" s="68" t="s">
        <v>198</v>
      </c>
      <c r="D310" s="69">
        <v>0</v>
      </c>
    </row>
    <row r="311" spans="1:4" ht="15" customHeight="1">
      <c r="A311" s="64" t="s">
        <v>1</v>
      </c>
      <c r="B311" s="73" t="s">
        <v>471</v>
      </c>
      <c r="C311" s="68" t="s">
        <v>200</v>
      </c>
      <c r="D311" s="69">
        <v>0</v>
      </c>
    </row>
    <row r="312" spans="1:4" ht="15" customHeight="1">
      <c r="A312" s="64" t="s">
        <v>1</v>
      </c>
      <c r="B312" s="73" t="s">
        <v>472</v>
      </c>
      <c r="C312" s="68" t="s">
        <v>202</v>
      </c>
      <c r="D312" s="69">
        <v>0</v>
      </c>
    </row>
    <row r="313" spans="1:4" ht="15" customHeight="1">
      <c r="A313" s="64" t="s">
        <v>1</v>
      </c>
      <c r="B313" s="73" t="s">
        <v>473</v>
      </c>
      <c r="C313" s="68" t="s">
        <v>204</v>
      </c>
      <c r="D313" s="69">
        <v>0</v>
      </c>
    </row>
    <row r="314" spans="1:4" ht="15" customHeight="1">
      <c r="A314" s="64" t="s">
        <v>1</v>
      </c>
      <c r="B314" s="73" t="s">
        <v>474</v>
      </c>
      <c r="C314" s="68" t="s">
        <v>206</v>
      </c>
      <c r="D314" s="69">
        <v>0</v>
      </c>
    </row>
    <row r="315" spans="1:4" ht="15" customHeight="1">
      <c r="A315" s="64" t="s">
        <v>1</v>
      </c>
      <c r="B315" s="70" t="s">
        <v>475</v>
      </c>
      <c r="C315" s="71" t="s">
        <v>208</v>
      </c>
      <c r="D315" s="72">
        <v>1489603.32</v>
      </c>
    </row>
    <row r="316" spans="1:4" ht="15" customHeight="1">
      <c r="A316" s="64" t="s">
        <v>1</v>
      </c>
      <c r="B316" s="73" t="s">
        <v>476</v>
      </c>
      <c r="C316" s="68" t="s">
        <v>210</v>
      </c>
      <c r="D316" s="69">
        <v>1489603.32</v>
      </c>
    </row>
    <row r="317" spans="1:4" ht="15" customHeight="1">
      <c r="A317" s="64" t="s">
        <v>1</v>
      </c>
      <c r="B317" s="73" t="s">
        <v>477</v>
      </c>
      <c r="C317" s="68" t="s">
        <v>212</v>
      </c>
      <c r="D317" s="69">
        <v>0</v>
      </c>
    </row>
    <row r="318" spans="1:4" ht="15" customHeight="1">
      <c r="A318" s="64" t="s">
        <v>1</v>
      </c>
      <c r="B318" s="73" t="s">
        <v>478</v>
      </c>
      <c r="C318" s="68" t="s">
        <v>214</v>
      </c>
      <c r="D318" s="69">
        <v>0</v>
      </c>
    </row>
    <row r="319" spans="1:4" ht="15" customHeight="1">
      <c r="A319" s="64" t="s">
        <v>1</v>
      </c>
      <c r="B319" s="73" t="s">
        <v>479</v>
      </c>
      <c r="C319" s="68" t="s">
        <v>216</v>
      </c>
      <c r="D319" s="69">
        <v>0</v>
      </c>
    </row>
    <row r="320" spans="1:4" ht="15" customHeight="1">
      <c r="A320" s="64" t="s">
        <v>1</v>
      </c>
      <c r="B320" s="73" t="s">
        <v>480</v>
      </c>
      <c r="C320" s="68" t="s">
        <v>218</v>
      </c>
      <c r="D320" s="69">
        <v>0</v>
      </c>
    </row>
    <row r="321" spans="1:4" ht="15" customHeight="1">
      <c r="A321" s="64" t="s">
        <v>1</v>
      </c>
      <c r="B321" s="73" t="s">
        <v>481</v>
      </c>
      <c r="C321" s="68" t="s">
        <v>220</v>
      </c>
      <c r="D321" s="69">
        <v>0</v>
      </c>
    </row>
    <row r="322" spans="1:4" ht="15" customHeight="1">
      <c r="A322" s="64" t="s">
        <v>1</v>
      </c>
      <c r="B322" s="70" t="s">
        <v>482</v>
      </c>
      <c r="C322" s="71" t="s">
        <v>222</v>
      </c>
      <c r="D322" s="72">
        <v>4093283.21</v>
      </c>
    </row>
    <row r="323" spans="1:4" ht="15" customHeight="1">
      <c r="A323" s="64" t="s">
        <v>1</v>
      </c>
      <c r="B323" s="73" t="s">
        <v>483</v>
      </c>
      <c r="C323" s="68" t="s">
        <v>224</v>
      </c>
      <c r="D323" s="69">
        <v>94005</v>
      </c>
    </row>
    <row r="324" spans="1:4" ht="15" customHeight="1">
      <c r="A324" s="64" t="s">
        <v>1</v>
      </c>
      <c r="B324" s="73" t="s">
        <v>484</v>
      </c>
      <c r="C324" s="68" t="s">
        <v>226</v>
      </c>
      <c r="D324" s="69">
        <v>1156328.95</v>
      </c>
    </row>
    <row r="325" spans="1:4" ht="15" customHeight="1">
      <c r="A325" s="64" t="s">
        <v>1</v>
      </c>
      <c r="B325" s="73" t="s">
        <v>485</v>
      </c>
      <c r="C325" s="68" t="s">
        <v>228</v>
      </c>
      <c r="D325" s="69">
        <v>0</v>
      </c>
    </row>
    <row r="326" spans="1:4" ht="15" customHeight="1">
      <c r="A326" s="64" t="s">
        <v>1</v>
      </c>
      <c r="B326" s="73" t="s">
        <v>486</v>
      </c>
      <c r="C326" s="68" t="s">
        <v>230</v>
      </c>
      <c r="D326" s="69">
        <v>-75757.03</v>
      </c>
    </row>
    <row r="327" spans="1:4" ht="15" customHeight="1">
      <c r="A327" s="64" t="s">
        <v>1</v>
      </c>
      <c r="B327" s="73" t="s">
        <v>487</v>
      </c>
      <c r="C327" s="68" t="s">
        <v>232</v>
      </c>
      <c r="D327" s="69">
        <v>0</v>
      </c>
    </row>
    <row r="328" spans="1:4" ht="15" customHeight="1">
      <c r="A328" s="64" t="s">
        <v>1</v>
      </c>
      <c r="B328" s="73" t="s">
        <v>488</v>
      </c>
      <c r="C328" s="68" t="s">
        <v>234</v>
      </c>
      <c r="D328" s="69">
        <v>-162.72999999999999</v>
      </c>
    </row>
    <row r="329" spans="1:4" ht="15" customHeight="1">
      <c r="A329" s="64" t="s">
        <v>1</v>
      </c>
      <c r="B329" s="73" t="s">
        <v>489</v>
      </c>
      <c r="C329" s="68" t="s">
        <v>236</v>
      </c>
      <c r="D329" s="69">
        <v>92926.42</v>
      </c>
    </row>
    <row r="330" spans="1:4" ht="15" customHeight="1">
      <c r="A330" s="64" t="s">
        <v>1</v>
      </c>
      <c r="B330" s="73" t="s">
        <v>490</v>
      </c>
      <c r="C330" s="68" t="s">
        <v>238</v>
      </c>
      <c r="D330" s="69">
        <v>2740724.6</v>
      </c>
    </row>
    <row r="331" spans="1:4" ht="15" customHeight="1">
      <c r="A331" s="64" t="s">
        <v>1</v>
      </c>
      <c r="B331" s="70" t="s">
        <v>491</v>
      </c>
      <c r="C331" s="71" t="s">
        <v>240</v>
      </c>
      <c r="D331" s="72">
        <v>585779.80000000005</v>
      </c>
    </row>
    <row r="332" spans="1:4" ht="15" customHeight="1">
      <c r="A332" s="64" t="s">
        <v>1</v>
      </c>
      <c r="B332" s="73" t="s">
        <v>492</v>
      </c>
      <c r="C332" s="68" t="s">
        <v>242</v>
      </c>
      <c r="D332" s="69">
        <v>233082.8</v>
      </c>
    </row>
    <row r="333" spans="1:4" ht="15" customHeight="1">
      <c r="A333" s="64" t="s">
        <v>1</v>
      </c>
      <c r="B333" s="73" t="s">
        <v>493</v>
      </c>
      <c r="C333" s="68" t="s">
        <v>244</v>
      </c>
      <c r="D333" s="69">
        <v>0</v>
      </c>
    </row>
    <row r="334" spans="1:4" ht="15" customHeight="1">
      <c r="A334" s="64" t="s">
        <v>1</v>
      </c>
      <c r="B334" s="73" t="s">
        <v>494</v>
      </c>
      <c r="C334" s="68" t="s">
        <v>246</v>
      </c>
      <c r="D334" s="69">
        <v>0</v>
      </c>
    </row>
    <row r="335" spans="1:4" ht="15" customHeight="1">
      <c r="A335" s="64" t="s">
        <v>1</v>
      </c>
      <c r="B335" s="73" t="s">
        <v>495</v>
      </c>
      <c r="C335" s="68" t="s">
        <v>248</v>
      </c>
      <c r="D335" s="69">
        <v>264702.61</v>
      </c>
    </row>
    <row r="336" spans="1:4" ht="15" customHeight="1">
      <c r="A336" s="64" t="s">
        <v>1</v>
      </c>
      <c r="B336" s="73" t="s">
        <v>496</v>
      </c>
      <c r="C336" s="68" t="s">
        <v>250</v>
      </c>
      <c r="D336" s="69">
        <v>70923.740000000005</v>
      </c>
    </row>
    <row r="337" spans="1:4" ht="15" customHeight="1">
      <c r="A337" s="64" t="s">
        <v>1</v>
      </c>
      <c r="B337" s="73" t="s">
        <v>497</v>
      </c>
      <c r="C337" s="68" t="s">
        <v>252</v>
      </c>
      <c r="D337" s="69">
        <v>16759.150000000001</v>
      </c>
    </row>
    <row r="338" spans="1:4" ht="15" customHeight="1">
      <c r="A338" s="64" t="s">
        <v>1</v>
      </c>
      <c r="B338" s="70" t="s">
        <v>498</v>
      </c>
      <c r="C338" s="71" t="s">
        <v>254</v>
      </c>
      <c r="D338" s="72">
        <v>17104.009999999998</v>
      </c>
    </row>
    <row r="339" spans="1:4" ht="15" customHeight="1">
      <c r="A339" s="64" t="s">
        <v>1</v>
      </c>
      <c r="B339" s="73" t="s">
        <v>499</v>
      </c>
      <c r="C339" s="68" t="s">
        <v>256</v>
      </c>
      <c r="D339" s="69">
        <v>0</v>
      </c>
    </row>
    <row r="340" spans="1:4" ht="15" customHeight="1">
      <c r="A340" s="64" t="s">
        <v>1</v>
      </c>
      <c r="B340" s="73" t="s">
        <v>500</v>
      </c>
      <c r="C340" s="68" t="s">
        <v>258</v>
      </c>
      <c r="D340" s="69">
        <v>17104.009999999998</v>
      </c>
    </row>
    <row r="341" spans="1:4" ht="15" customHeight="1">
      <c r="A341" s="64" t="s">
        <v>1</v>
      </c>
      <c r="B341" s="70" t="s">
        <v>501</v>
      </c>
      <c r="C341" s="71" t="s">
        <v>260</v>
      </c>
      <c r="D341" s="72">
        <v>2122550.35</v>
      </c>
    </row>
    <row r="342" spans="1:4" ht="15" customHeight="1">
      <c r="A342" s="64" t="s">
        <v>1</v>
      </c>
      <c r="B342" s="73" t="s">
        <v>502</v>
      </c>
      <c r="C342" s="68" t="s">
        <v>262</v>
      </c>
      <c r="D342" s="69">
        <v>0</v>
      </c>
    </row>
    <row r="343" spans="1:4" ht="15" customHeight="1">
      <c r="A343" s="64" t="s">
        <v>1</v>
      </c>
      <c r="B343" s="73" t="s">
        <v>503</v>
      </c>
      <c r="C343" s="68" t="s">
        <v>264</v>
      </c>
      <c r="D343" s="69">
        <v>2122550.35</v>
      </c>
    </row>
    <row r="344" spans="1:4" ht="15" customHeight="1">
      <c r="A344" s="64" t="s">
        <v>1</v>
      </c>
      <c r="B344" s="70" t="s">
        <v>504</v>
      </c>
      <c r="C344" s="71" t="s">
        <v>266</v>
      </c>
      <c r="D344" s="72">
        <v>712041</v>
      </c>
    </row>
    <row r="345" spans="1:4" ht="15" customHeight="1">
      <c r="A345" s="64" t="s">
        <v>1</v>
      </c>
      <c r="B345" s="73" t="s">
        <v>505</v>
      </c>
      <c r="C345" s="68" t="s">
        <v>268</v>
      </c>
      <c r="D345" s="69">
        <v>712041</v>
      </c>
    </row>
    <row r="346" spans="1:4" ht="15" customHeight="1">
      <c r="A346" s="64" t="s">
        <v>1</v>
      </c>
      <c r="B346" s="73" t="s">
        <v>506</v>
      </c>
      <c r="C346" s="68" t="s">
        <v>270</v>
      </c>
      <c r="D346" s="69">
        <v>0</v>
      </c>
    </row>
    <row r="347" spans="1:4" ht="15" customHeight="1">
      <c r="A347" s="64" t="s">
        <v>1</v>
      </c>
      <c r="B347" s="70" t="s">
        <v>507</v>
      </c>
      <c r="C347" s="71" t="s">
        <v>272</v>
      </c>
      <c r="D347" s="72">
        <v>0</v>
      </c>
    </row>
    <row r="348" spans="1:4" ht="15" customHeight="1">
      <c r="A348" s="64" t="s">
        <v>1</v>
      </c>
      <c r="B348" s="73" t="s">
        <v>508</v>
      </c>
      <c r="C348" s="68" t="s">
        <v>274</v>
      </c>
      <c r="D348" s="69">
        <v>0</v>
      </c>
    </row>
    <row r="349" spans="1:4" ht="15" customHeight="1">
      <c r="A349" s="64" t="s">
        <v>1</v>
      </c>
      <c r="B349" s="70" t="s">
        <v>509</v>
      </c>
      <c r="C349" s="71" t="s">
        <v>276</v>
      </c>
      <c r="D349" s="72">
        <v>0</v>
      </c>
    </row>
    <row r="350" spans="1:4" ht="15" customHeight="1">
      <c r="A350" s="64" t="s">
        <v>1</v>
      </c>
      <c r="B350" s="73" t="s">
        <v>510</v>
      </c>
      <c r="C350" s="68" t="s">
        <v>278</v>
      </c>
      <c r="D350" s="69">
        <v>0</v>
      </c>
    </row>
  </sheetData>
  <mergeCells count="3">
    <mergeCell ref="A1:D1"/>
    <mergeCell ref="A2:D2"/>
    <mergeCell ref="A3:D3"/>
  </mergeCells>
  <pageMargins left="0.7" right="0.7" top="0.91395833333333332" bottom="0.75" header="0.3" footer="0.3"/>
  <pageSetup scale="82" fitToHeight="0" orientation="portrait" r:id="rId1"/>
  <headerFooter>
    <oddHeader xml:space="preserve">&amp;R&amp;"Times New Roman,Bold"&amp;10KyPSC Case No. 2025-00229
STAFF-DR-01-005(b) Attachment 1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F9251C502B146B2B676A4E4DCE5BB" ma:contentTypeVersion="4" ma:contentTypeDescription="Create a new document." ma:contentTypeScope="" ma:versionID="4de23ef8f6c9bdacef4f4bddb876842f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Seiter</Witness>
  </documentManagement>
</p:properties>
</file>

<file path=customXml/itemProps1.xml><?xml version="1.0" encoding="utf-8"?>
<ds:datastoreItem xmlns:ds="http://schemas.openxmlformats.org/officeDocument/2006/customXml" ds:itemID="{C034AF6F-B872-4140-94B7-04B7CEE524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B19DAC-8F48-4A88-824A-6A6864AD2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011AF0-A71E-44BE-8D53-95908F311F74}">
  <ds:schemaRefs>
    <ds:schemaRef ds:uri="http://purl.org/dc/terms/"/>
    <ds:schemaRef ds:uri="http://purl.org/dc/dcmitype/"/>
    <ds:schemaRef ds:uri="2612a682-5ffb-4b9c-9555-017618935178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3c9d8c27-8a6d-4d9e-a15e-ef5d28c114af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Report</vt:lpstr>
      <vt:lpstr>Actuals by WBS - AM07 Phase 1</vt:lpstr>
      <vt:lpstr>'Cost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Exhibit 5(a) - Phase 1 Actuals</dc:subject>
  <dc:creator>Gillow, Kyle</dc:creator>
  <cp:lastModifiedBy>Sunderman, Minna</cp:lastModifiedBy>
  <cp:lastPrinted>2025-09-30T17:25:23Z</cp:lastPrinted>
  <dcterms:created xsi:type="dcterms:W3CDTF">2020-08-04T13:32:44Z</dcterms:created>
  <dcterms:modified xsi:type="dcterms:W3CDTF">2025-09-30T17:25:31Z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0x0101005C8F9251C502B146B2B676A4E4DCE5BB</vt:lpwstr>
  </property>
</Properties>
</file>