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Data Requests\PHDR\Staff\Archive\"/>
    </mc:Choice>
  </mc:AlternateContent>
  <xr:revisionPtr revIDLastSave="0" documentId="13_ncr:1_{6CBBFF71-B43B-478D-B676-94D8EAF2778B}" xr6:coauthVersionLast="47" xr6:coauthVersionMax="47" xr10:uidLastSave="{00000000-0000-0000-0000-000000000000}"/>
  <bookViews>
    <workbookView xWindow="345" yWindow="5235" windowWidth="38700" windowHeight="15345" xr2:uid="{D91860E4-2B9A-4220-BFA4-7EFE56A8D0A9}"/>
  </bookViews>
  <sheets>
    <sheet name="Report" sheetId="2" r:id="rId1"/>
  </sheets>
  <externalReferences>
    <externalReference r:id="rId2"/>
  </externalReferences>
  <definedNames>
    <definedName name="_xlnm.Print_Area" localSheetId="0">Report!$B$1:$W$161</definedName>
    <definedName name="_xlnm.Print_Titles" localSheetId="0">Report!$6:$17</definedName>
    <definedName name="rReptMo">[1]Lists!$D$2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9" i="2" l="1"/>
  <c r="S29" i="2"/>
  <c r="V29" i="2" s="1"/>
  <c r="R29" i="2"/>
  <c r="U29" i="2" s="1"/>
  <c r="W29" i="2" s="1"/>
  <c r="L29" i="2"/>
  <c r="O29" i="2" s="1"/>
  <c r="K29" i="2"/>
  <c r="Y149" i="2"/>
  <c r="Y137" i="2"/>
  <c r="Y125" i="2"/>
  <c r="Y113" i="2"/>
  <c r="Y101" i="2"/>
  <c r="Y89" i="2"/>
  <c r="Y77" i="2"/>
  <c r="Y65" i="2"/>
  <c r="Y53" i="2"/>
  <c r="Y41" i="2"/>
  <c r="S159" i="2"/>
  <c r="R159" i="2"/>
  <c r="S158" i="2"/>
  <c r="R158" i="2"/>
  <c r="S157" i="2"/>
  <c r="R157" i="2"/>
  <c r="S156" i="2"/>
  <c r="R156" i="2"/>
  <c r="S155" i="2"/>
  <c r="R155" i="2"/>
  <c r="S154" i="2"/>
  <c r="R154" i="2"/>
  <c r="S153" i="2"/>
  <c r="R153" i="2"/>
  <c r="S152" i="2"/>
  <c r="V152" i="2" s="1"/>
  <c r="R152" i="2"/>
  <c r="U152" i="2" s="1"/>
  <c r="W152" i="2" s="1"/>
  <c r="S151" i="2"/>
  <c r="V151" i="2" s="1"/>
  <c r="R151" i="2"/>
  <c r="U151" i="2" s="1"/>
  <c r="W151" i="2" s="1"/>
  <c r="S150" i="2"/>
  <c r="V150" i="2" s="1"/>
  <c r="R150" i="2"/>
  <c r="U150" i="2" s="1"/>
  <c r="W150" i="2" s="1"/>
  <c r="S149" i="2"/>
  <c r="R149" i="2"/>
  <c r="S148" i="2"/>
  <c r="R148" i="2"/>
  <c r="S147" i="2"/>
  <c r="R147" i="2"/>
  <c r="S146" i="2"/>
  <c r="R146" i="2"/>
  <c r="S145" i="2"/>
  <c r="R145" i="2"/>
  <c r="S144" i="2"/>
  <c r="R144" i="2"/>
  <c r="S143" i="2"/>
  <c r="R143" i="2"/>
  <c r="S142" i="2"/>
  <c r="V142" i="2" s="1"/>
  <c r="R142" i="2"/>
  <c r="U142" i="2" s="1"/>
  <c r="W142" i="2" s="1"/>
  <c r="S141" i="2"/>
  <c r="R141" i="2"/>
  <c r="S140" i="2"/>
  <c r="R140" i="2"/>
  <c r="S139" i="2"/>
  <c r="R139" i="2"/>
  <c r="S138" i="2"/>
  <c r="R138" i="2"/>
  <c r="U138" i="2" s="1"/>
  <c r="S137" i="2"/>
  <c r="R137" i="2"/>
  <c r="S136" i="2"/>
  <c r="R136" i="2"/>
  <c r="S135" i="2"/>
  <c r="R135" i="2"/>
  <c r="S134" i="2"/>
  <c r="R134" i="2"/>
  <c r="S133" i="2"/>
  <c r="R133" i="2"/>
  <c r="S132" i="2"/>
  <c r="V132" i="2" s="1"/>
  <c r="R132" i="2"/>
  <c r="S131" i="2"/>
  <c r="V131" i="2" s="1"/>
  <c r="R131" i="2"/>
  <c r="S130" i="2"/>
  <c r="R130" i="2"/>
  <c r="S129" i="2"/>
  <c r="V129" i="2" s="1"/>
  <c r="R129" i="2"/>
  <c r="S128" i="2"/>
  <c r="V128" i="2" s="1"/>
  <c r="R128" i="2"/>
  <c r="S127" i="2"/>
  <c r="R127" i="2"/>
  <c r="S126" i="2"/>
  <c r="V126" i="2" s="1"/>
  <c r="R126" i="2"/>
  <c r="S125" i="2"/>
  <c r="R125" i="2"/>
  <c r="S124" i="2"/>
  <c r="R124" i="2"/>
  <c r="S123" i="2"/>
  <c r="R123" i="2"/>
  <c r="S122" i="2"/>
  <c r="R122" i="2"/>
  <c r="S121" i="2"/>
  <c r="R121" i="2"/>
  <c r="S120" i="2"/>
  <c r="V120" i="2" s="1"/>
  <c r="R120" i="2"/>
  <c r="S119" i="2"/>
  <c r="V119" i="2" s="1"/>
  <c r="R119" i="2"/>
  <c r="S118" i="2"/>
  <c r="V118" i="2" s="1"/>
  <c r="R118" i="2"/>
  <c r="U118" i="2" s="1"/>
  <c r="S117" i="2"/>
  <c r="R117" i="2"/>
  <c r="S116" i="2"/>
  <c r="V116" i="2" s="1"/>
  <c r="R116" i="2"/>
  <c r="U116" i="2" s="1"/>
  <c r="S115" i="2"/>
  <c r="V115" i="2" s="1"/>
  <c r="R115" i="2"/>
  <c r="U115" i="2" s="1"/>
  <c r="S114" i="2"/>
  <c r="V114" i="2" s="1"/>
  <c r="R114" i="2"/>
  <c r="S113" i="2"/>
  <c r="V113" i="2" s="1"/>
  <c r="R113" i="2"/>
  <c r="S112" i="2"/>
  <c r="R112" i="2"/>
  <c r="S111" i="2"/>
  <c r="R111" i="2"/>
  <c r="S110" i="2"/>
  <c r="R110" i="2"/>
  <c r="S109" i="2"/>
  <c r="R109" i="2"/>
  <c r="S108" i="2"/>
  <c r="R108" i="2"/>
  <c r="S107" i="2"/>
  <c r="R107" i="2"/>
  <c r="S106" i="2"/>
  <c r="R106" i="2"/>
  <c r="S105" i="2"/>
  <c r="R105" i="2"/>
  <c r="S104" i="2"/>
  <c r="R104" i="2"/>
  <c r="S103" i="2"/>
  <c r="R103" i="2"/>
  <c r="S102" i="2"/>
  <c r="V102" i="2" s="1"/>
  <c r="R102" i="2"/>
  <c r="U102" i="2" s="1"/>
  <c r="W102" i="2" s="1"/>
  <c r="S101" i="2"/>
  <c r="R101" i="2"/>
  <c r="S100" i="2"/>
  <c r="R100" i="2"/>
  <c r="S99" i="2"/>
  <c r="R99" i="2"/>
  <c r="S98" i="2"/>
  <c r="R98" i="2"/>
  <c r="S97" i="2"/>
  <c r="R97" i="2"/>
  <c r="S96" i="2"/>
  <c r="R96" i="2"/>
  <c r="S95" i="2"/>
  <c r="R95" i="2"/>
  <c r="S94" i="2"/>
  <c r="R94" i="2"/>
  <c r="S93" i="2"/>
  <c r="R93" i="2"/>
  <c r="S92" i="2"/>
  <c r="R92" i="2"/>
  <c r="S91" i="2"/>
  <c r="R91" i="2"/>
  <c r="S90" i="2"/>
  <c r="R90" i="2"/>
  <c r="S89" i="2"/>
  <c r="R89" i="2"/>
  <c r="S88" i="2"/>
  <c r="R88" i="2"/>
  <c r="S87" i="2"/>
  <c r="V87" i="2" s="1"/>
  <c r="R87" i="2"/>
  <c r="S86" i="2"/>
  <c r="V86" i="2" s="1"/>
  <c r="R86" i="2"/>
  <c r="S85" i="2"/>
  <c r="R85" i="2"/>
  <c r="S84" i="2"/>
  <c r="R84" i="2"/>
  <c r="S83" i="2"/>
  <c r="R83" i="2"/>
  <c r="S82" i="2"/>
  <c r="R82" i="2"/>
  <c r="S81" i="2"/>
  <c r="V81" i="2" s="1"/>
  <c r="R81" i="2"/>
  <c r="S80" i="2"/>
  <c r="R80" i="2"/>
  <c r="S79" i="2"/>
  <c r="R79" i="2"/>
  <c r="S78" i="2"/>
  <c r="R78" i="2"/>
  <c r="S77" i="2"/>
  <c r="R77" i="2"/>
  <c r="S76" i="2"/>
  <c r="R76" i="2"/>
  <c r="S75" i="2"/>
  <c r="R75" i="2"/>
  <c r="S74" i="2"/>
  <c r="R74" i="2"/>
  <c r="S73" i="2"/>
  <c r="R73" i="2"/>
  <c r="S72" i="2"/>
  <c r="R72" i="2"/>
  <c r="S71" i="2"/>
  <c r="R71" i="2"/>
  <c r="S70" i="2"/>
  <c r="R70" i="2"/>
  <c r="S69" i="2"/>
  <c r="R69" i="2"/>
  <c r="S68" i="2"/>
  <c r="V68" i="2" s="1"/>
  <c r="R68" i="2"/>
  <c r="U68" i="2" s="1"/>
  <c r="S67" i="2"/>
  <c r="V67" i="2" s="1"/>
  <c r="R67" i="2"/>
  <c r="U67" i="2" s="1"/>
  <c r="W67" i="2" s="1"/>
  <c r="S66" i="2"/>
  <c r="R66" i="2"/>
  <c r="S65" i="2"/>
  <c r="R65" i="2"/>
  <c r="S64" i="2"/>
  <c r="R64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V54" i="2" s="1"/>
  <c r="R54" i="2"/>
  <c r="U54" i="2" s="1"/>
  <c r="W54" i="2" s="1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H29" i="2"/>
  <c r="G29" i="2"/>
  <c r="H28" i="2"/>
  <c r="G28" i="2"/>
  <c r="H27" i="2"/>
  <c r="G27" i="2"/>
  <c r="I27" i="2" s="1"/>
  <c r="H26" i="2"/>
  <c r="G26" i="2"/>
  <c r="I26" i="2" s="1"/>
  <c r="H25" i="2"/>
  <c r="G25" i="2"/>
  <c r="I25" i="2" s="1"/>
  <c r="H24" i="2"/>
  <c r="G24" i="2"/>
  <c r="I24" i="2" s="1"/>
  <c r="H23" i="2"/>
  <c r="G23" i="2"/>
  <c r="H22" i="2"/>
  <c r="G22" i="2"/>
  <c r="I22" i="2" s="1"/>
  <c r="H21" i="2"/>
  <c r="G21" i="2"/>
  <c r="H20" i="2"/>
  <c r="G20" i="2"/>
  <c r="I20" i="2" s="1"/>
  <c r="H19" i="2"/>
  <c r="G19" i="2"/>
  <c r="I19" i="2" s="1"/>
  <c r="H18" i="2"/>
  <c r="G18" i="2"/>
  <c r="I18" i="2" s="1"/>
  <c r="V138" i="2"/>
  <c r="L159" i="2"/>
  <c r="O159" i="2" s="1"/>
  <c r="K159" i="2"/>
  <c r="N159" i="2" s="1"/>
  <c r="P159" i="2" s="1"/>
  <c r="L158" i="2"/>
  <c r="O158" i="2" s="1"/>
  <c r="K158" i="2"/>
  <c r="L157" i="2"/>
  <c r="K157" i="2"/>
  <c r="L156" i="2"/>
  <c r="O156" i="2" s="1"/>
  <c r="K156" i="2"/>
  <c r="L155" i="2"/>
  <c r="O155" i="2" s="1"/>
  <c r="K155" i="2"/>
  <c r="L154" i="2"/>
  <c r="O154" i="2" s="1"/>
  <c r="K154" i="2"/>
  <c r="L153" i="2"/>
  <c r="O153" i="2" s="1"/>
  <c r="K153" i="2"/>
  <c r="N153" i="2" s="1"/>
  <c r="L152" i="2"/>
  <c r="O152" i="2" s="1"/>
  <c r="K152" i="2"/>
  <c r="N152" i="2" s="1"/>
  <c r="P152" i="2" s="1"/>
  <c r="L151" i="2"/>
  <c r="O151" i="2" s="1"/>
  <c r="K151" i="2"/>
  <c r="N151" i="2" s="1"/>
  <c r="P151" i="2" s="1"/>
  <c r="L150" i="2"/>
  <c r="O150" i="2" s="1"/>
  <c r="K150" i="2"/>
  <c r="L149" i="2"/>
  <c r="O149" i="2" s="1"/>
  <c r="K149" i="2"/>
  <c r="L148" i="2"/>
  <c r="O148" i="2" s="1"/>
  <c r="K148" i="2"/>
  <c r="L147" i="2"/>
  <c r="O147" i="2" s="1"/>
  <c r="K147" i="2"/>
  <c r="L146" i="2"/>
  <c r="O146" i="2" s="1"/>
  <c r="K146" i="2"/>
  <c r="N146" i="2" s="1"/>
  <c r="P146" i="2" s="1"/>
  <c r="L145" i="2"/>
  <c r="O145" i="2" s="1"/>
  <c r="K145" i="2"/>
  <c r="L144" i="2"/>
  <c r="O144" i="2" s="1"/>
  <c r="K144" i="2"/>
  <c r="N144" i="2" s="1"/>
  <c r="L143" i="2"/>
  <c r="O143" i="2" s="1"/>
  <c r="K143" i="2"/>
  <c r="L142" i="2"/>
  <c r="O142" i="2" s="1"/>
  <c r="K142" i="2"/>
  <c r="N142" i="2" s="1"/>
  <c r="P142" i="2" s="1"/>
  <c r="L141" i="2"/>
  <c r="O141" i="2" s="1"/>
  <c r="K141" i="2"/>
  <c r="N141" i="2" s="1"/>
  <c r="P141" i="2" s="1"/>
  <c r="L140" i="2"/>
  <c r="O140" i="2" s="1"/>
  <c r="K140" i="2"/>
  <c r="L139" i="2"/>
  <c r="K139" i="2"/>
  <c r="L138" i="2"/>
  <c r="O138" i="2" s="1"/>
  <c r="K138" i="2"/>
  <c r="L137" i="2"/>
  <c r="O137" i="2" s="1"/>
  <c r="K137" i="2"/>
  <c r="L136" i="2"/>
  <c r="K136" i="2"/>
  <c r="N136" i="2" s="1"/>
  <c r="L135" i="2"/>
  <c r="O135" i="2" s="1"/>
  <c r="K135" i="2"/>
  <c r="L134" i="2"/>
  <c r="O134" i="2" s="1"/>
  <c r="K134" i="2"/>
  <c r="N134" i="2" s="1"/>
  <c r="L133" i="2"/>
  <c r="O133" i="2" s="1"/>
  <c r="K133" i="2"/>
  <c r="L132" i="2"/>
  <c r="O132" i="2" s="1"/>
  <c r="K132" i="2"/>
  <c r="L131" i="2"/>
  <c r="O131" i="2" s="1"/>
  <c r="K131" i="2"/>
  <c r="L130" i="2"/>
  <c r="O130" i="2" s="1"/>
  <c r="K130" i="2"/>
  <c r="N130" i="2" s="1"/>
  <c r="P130" i="2" s="1"/>
  <c r="L129" i="2"/>
  <c r="O129" i="2" s="1"/>
  <c r="K129" i="2"/>
  <c r="N129" i="2" s="1"/>
  <c r="P129" i="2" s="1"/>
  <c r="L128" i="2"/>
  <c r="O128" i="2" s="1"/>
  <c r="K128" i="2"/>
  <c r="N128" i="2" s="1"/>
  <c r="P128" i="2" s="1"/>
  <c r="L127" i="2"/>
  <c r="K127" i="2"/>
  <c r="L126" i="2"/>
  <c r="O126" i="2" s="1"/>
  <c r="K126" i="2"/>
  <c r="L125" i="2"/>
  <c r="O125" i="2" s="1"/>
  <c r="K125" i="2"/>
  <c r="L124" i="2"/>
  <c r="O124" i="2" s="1"/>
  <c r="K124" i="2"/>
  <c r="L123" i="2"/>
  <c r="O123" i="2" s="1"/>
  <c r="K123" i="2"/>
  <c r="L122" i="2"/>
  <c r="O122" i="2" s="1"/>
  <c r="K122" i="2"/>
  <c r="L121" i="2"/>
  <c r="O121" i="2" s="1"/>
  <c r="K121" i="2"/>
  <c r="L120" i="2"/>
  <c r="O120" i="2" s="1"/>
  <c r="K120" i="2"/>
  <c r="N120" i="2" s="1"/>
  <c r="P120" i="2" s="1"/>
  <c r="L119" i="2"/>
  <c r="O119" i="2" s="1"/>
  <c r="K119" i="2"/>
  <c r="L118" i="2"/>
  <c r="O118" i="2" s="1"/>
  <c r="K118" i="2"/>
  <c r="N118" i="2" s="1"/>
  <c r="P118" i="2" s="1"/>
  <c r="L117" i="2"/>
  <c r="O117" i="2" s="1"/>
  <c r="K117" i="2"/>
  <c r="N117" i="2" s="1"/>
  <c r="P117" i="2" s="1"/>
  <c r="L116" i="2"/>
  <c r="O116" i="2" s="1"/>
  <c r="K116" i="2"/>
  <c r="L115" i="2"/>
  <c r="K115" i="2"/>
  <c r="L114" i="2"/>
  <c r="O114" i="2" s="1"/>
  <c r="K114" i="2"/>
  <c r="L113" i="2"/>
  <c r="O113" i="2" s="1"/>
  <c r="K113" i="2"/>
  <c r="L112" i="2"/>
  <c r="O112" i="2" s="1"/>
  <c r="K112" i="2"/>
  <c r="N112" i="2" s="1"/>
  <c r="P112" i="2" s="1"/>
  <c r="L111" i="2"/>
  <c r="O111" i="2" s="1"/>
  <c r="K111" i="2"/>
  <c r="L110" i="2"/>
  <c r="O110" i="2" s="1"/>
  <c r="K110" i="2"/>
  <c r="N110" i="2" s="1"/>
  <c r="P110" i="2" s="1"/>
  <c r="L109" i="2"/>
  <c r="O109" i="2" s="1"/>
  <c r="K109" i="2"/>
  <c r="L108" i="2"/>
  <c r="O108" i="2" s="1"/>
  <c r="K108" i="2"/>
  <c r="L107" i="2"/>
  <c r="O107" i="2" s="1"/>
  <c r="K107" i="2"/>
  <c r="L106" i="2"/>
  <c r="O106" i="2" s="1"/>
  <c r="K106" i="2"/>
  <c r="N106" i="2" s="1"/>
  <c r="P106" i="2" s="1"/>
  <c r="L105" i="2"/>
  <c r="O105" i="2" s="1"/>
  <c r="K105" i="2"/>
  <c r="N105" i="2" s="1"/>
  <c r="L104" i="2"/>
  <c r="O104" i="2" s="1"/>
  <c r="K104" i="2"/>
  <c r="L103" i="2"/>
  <c r="O103" i="2" s="1"/>
  <c r="K103" i="2"/>
  <c r="L102" i="2"/>
  <c r="K102" i="2"/>
  <c r="L101" i="2"/>
  <c r="O101" i="2" s="1"/>
  <c r="K101" i="2"/>
  <c r="L100" i="2"/>
  <c r="O100" i="2" s="1"/>
  <c r="K100" i="2"/>
  <c r="L99" i="2"/>
  <c r="O99" i="2" s="1"/>
  <c r="K99" i="2"/>
  <c r="L98" i="2"/>
  <c r="O98" i="2" s="1"/>
  <c r="K98" i="2"/>
  <c r="N98" i="2" s="1"/>
  <c r="P98" i="2" s="1"/>
  <c r="L97" i="2"/>
  <c r="O97" i="2" s="1"/>
  <c r="K97" i="2"/>
  <c r="L96" i="2"/>
  <c r="O96" i="2" s="1"/>
  <c r="K96" i="2"/>
  <c r="N96" i="2" s="1"/>
  <c r="P96" i="2" s="1"/>
  <c r="L95" i="2"/>
  <c r="O95" i="2" s="1"/>
  <c r="K95" i="2"/>
  <c r="L94" i="2"/>
  <c r="O94" i="2" s="1"/>
  <c r="K94" i="2"/>
  <c r="N94" i="2" s="1"/>
  <c r="P94" i="2" s="1"/>
  <c r="L93" i="2"/>
  <c r="O93" i="2" s="1"/>
  <c r="K93" i="2"/>
  <c r="N93" i="2" s="1"/>
  <c r="L92" i="2"/>
  <c r="O92" i="2" s="1"/>
  <c r="K92" i="2"/>
  <c r="L91" i="2"/>
  <c r="O91" i="2" s="1"/>
  <c r="K91" i="2"/>
  <c r="L90" i="2"/>
  <c r="K90" i="2"/>
  <c r="L89" i="2"/>
  <c r="O89" i="2" s="1"/>
  <c r="K89" i="2"/>
  <c r="L88" i="2"/>
  <c r="O88" i="2" s="1"/>
  <c r="K88" i="2"/>
  <c r="N88" i="2" s="1"/>
  <c r="L87" i="2"/>
  <c r="O87" i="2" s="1"/>
  <c r="K87" i="2"/>
  <c r="L86" i="2"/>
  <c r="O86" i="2" s="1"/>
  <c r="K86" i="2"/>
  <c r="N86" i="2" s="1"/>
  <c r="P86" i="2" s="1"/>
  <c r="L85" i="2"/>
  <c r="O85" i="2" s="1"/>
  <c r="K85" i="2"/>
  <c r="L84" i="2"/>
  <c r="O84" i="2" s="1"/>
  <c r="K84" i="2"/>
  <c r="L83" i="2"/>
  <c r="O83" i="2" s="1"/>
  <c r="K83" i="2"/>
  <c r="L82" i="2"/>
  <c r="O82" i="2" s="1"/>
  <c r="K82" i="2"/>
  <c r="N82" i="2" s="1"/>
  <c r="P82" i="2" s="1"/>
  <c r="L81" i="2"/>
  <c r="O81" i="2" s="1"/>
  <c r="K81" i="2"/>
  <c r="N81" i="2" s="1"/>
  <c r="P81" i="2" s="1"/>
  <c r="L80" i="2"/>
  <c r="O80" i="2" s="1"/>
  <c r="K80" i="2"/>
  <c r="L79" i="2"/>
  <c r="O79" i="2" s="1"/>
  <c r="K79" i="2"/>
  <c r="L78" i="2"/>
  <c r="O78" i="2" s="1"/>
  <c r="K78" i="2"/>
  <c r="N78" i="2" s="1"/>
  <c r="P78" i="2" s="1"/>
  <c r="L77" i="2"/>
  <c r="O77" i="2" s="1"/>
  <c r="K77" i="2"/>
  <c r="L76" i="2"/>
  <c r="O76" i="2" s="1"/>
  <c r="K76" i="2"/>
  <c r="L75" i="2"/>
  <c r="O75" i="2" s="1"/>
  <c r="K75" i="2"/>
  <c r="L74" i="2"/>
  <c r="O74" i="2" s="1"/>
  <c r="K74" i="2"/>
  <c r="L73" i="2"/>
  <c r="O73" i="2" s="1"/>
  <c r="K73" i="2"/>
  <c r="N73" i="2" s="1"/>
  <c r="P73" i="2" s="1"/>
  <c r="L72" i="2"/>
  <c r="O72" i="2" s="1"/>
  <c r="K72" i="2"/>
  <c r="N72" i="2" s="1"/>
  <c r="P72" i="2" s="1"/>
  <c r="L71" i="2"/>
  <c r="O71" i="2" s="1"/>
  <c r="K71" i="2"/>
  <c r="L70" i="2"/>
  <c r="O70" i="2" s="1"/>
  <c r="K70" i="2"/>
  <c r="N70" i="2" s="1"/>
  <c r="L69" i="2"/>
  <c r="O69" i="2" s="1"/>
  <c r="K69" i="2"/>
  <c r="L68" i="2"/>
  <c r="O68" i="2" s="1"/>
  <c r="K68" i="2"/>
  <c r="L67" i="2"/>
  <c r="O67" i="2" s="1"/>
  <c r="K67" i="2"/>
  <c r="N67" i="2" s="1"/>
  <c r="P67" i="2" s="1"/>
  <c r="L66" i="2"/>
  <c r="K66" i="2"/>
  <c r="L65" i="2"/>
  <c r="O65" i="2" s="1"/>
  <c r="K65" i="2"/>
  <c r="L64" i="2"/>
  <c r="O64" i="2" s="1"/>
  <c r="K64" i="2"/>
  <c r="L63" i="2"/>
  <c r="O63" i="2" s="1"/>
  <c r="K63" i="2"/>
  <c r="L62" i="2"/>
  <c r="O62" i="2" s="1"/>
  <c r="K62" i="2"/>
  <c r="N62" i="2" s="1"/>
  <c r="P62" i="2" s="1"/>
  <c r="L61" i="2"/>
  <c r="O61" i="2" s="1"/>
  <c r="K61" i="2"/>
  <c r="L60" i="2"/>
  <c r="O60" i="2" s="1"/>
  <c r="K60" i="2"/>
  <c r="L59" i="2"/>
  <c r="O59" i="2" s="1"/>
  <c r="K59" i="2"/>
  <c r="N59" i="2" s="1"/>
  <c r="L58" i="2"/>
  <c r="O58" i="2" s="1"/>
  <c r="K58" i="2"/>
  <c r="L57" i="2"/>
  <c r="O57" i="2" s="1"/>
  <c r="K57" i="2"/>
  <c r="L56" i="2"/>
  <c r="O56" i="2" s="1"/>
  <c r="K56" i="2"/>
  <c r="N56" i="2" s="1"/>
  <c r="P56" i="2" s="1"/>
  <c r="L55" i="2"/>
  <c r="O55" i="2" s="1"/>
  <c r="K55" i="2"/>
  <c r="L54" i="2"/>
  <c r="K54" i="2"/>
  <c r="L53" i="2"/>
  <c r="O53" i="2" s="1"/>
  <c r="K53" i="2"/>
  <c r="L52" i="2"/>
  <c r="O52" i="2" s="1"/>
  <c r="K52" i="2"/>
  <c r="L51" i="2"/>
  <c r="O51" i="2" s="1"/>
  <c r="K51" i="2"/>
  <c r="N51" i="2" s="1"/>
  <c r="P51" i="2" s="1"/>
  <c r="L50" i="2"/>
  <c r="O50" i="2" s="1"/>
  <c r="K50" i="2"/>
  <c r="N50" i="2" s="1"/>
  <c r="P50" i="2" s="1"/>
  <c r="L49" i="2"/>
  <c r="K49" i="2"/>
  <c r="L48" i="2"/>
  <c r="O48" i="2" s="1"/>
  <c r="K48" i="2"/>
  <c r="L47" i="2"/>
  <c r="O47" i="2" s="1"/>
  <c r="K47" i="2"/>
  <c r="L46" i="2"/>
  <c r="O46" i="2" s="1"/>
  <c r="K46" i="2"/>
  <c r="N46" i="2" s="1"/>
  <c r="P46" i="2" s="1"/>
  <c r="L45" i="2"/>
  <c r="O45" i="2" s="1"/>
  <c r="K45" i="2"/>
  <c r="L44" i="2"/>
  <c r="O44" i="2" s="1"/>
  <c r="K44" i="2"/>
  <c r="L43" i="2"/>
  <c r="O43" i="2" s="1"/>
  <c r="K43" i="2"/>
  <c r="N43" i="2" s="1"/>
  <c r="P43" i="2" s="1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L42" i="2"/>
  <c r="O42" i="2" s="1"/>
  <c r="K42" i="2"/>
  <c r="L41" i="2"/>
  <c r="O41" i="2" s="1"/>
  <c r="K41" i="2"/>
  <c r="N41" i="2" s="1"/>
  <c r="L40" i="2"/>
  <c r="O40" i="2" s="1"/>
  <c r="K40" i="2"/>
  <c r="L39" i="2"/>
  <c r="K39" i="2"/>
  <c r="L38" i="2"/>
  <c r="O38" i="2" s="1"/>
  <c r="K38" i="2"/>
  <c r="L37" i="2"/>
  <c r="O37" i="2" s="1"/>
  <c r="K37" i="2"/>
  <c r="N37" i="2" s="1"/>
  <c r="P37" i="2" s="1"/>
  <c r="L36" i="2"/>
  <c r="O36" i="2" s="1"/>
  <c r="K36" i="2"/>
  <c r="L35" i="2"/>
  <c r="O35" i="2" s="1"/>
  <c r="K35" i="2"/>
  <c r="L34" i="2"/>
  <c r="O34" i="2" s="1"/>
  <c r="K34" i="2"/>
  <c r="L33" i="2"/>
  <c r="O33" i="2" s="1"/>
  <c r="K33" i="2"/>
  <c r="N33" i="2" s="1"/>
  <c r="P33" i="2" s="1"/>
  <c r="L32" i="2"/>
  <c r="O32" i="2" s="1"/>
  <c r="K32" i="2"/>
  <c r="L31" i="2"/>
  <c r="O31" i="2" s="1"/>
  <c r="K31" i="2"/>
  <c r="L30" i="2"/>
  <c r="K30" i="2"/>
  <c r="N29" i="2" l="1"/>
  <c r="P29" i="2" s="1"/>
  <c r="N44" i="2"/>
  <c r="P44" i="2" s="1"/>
  <c r="N76" i="2"/>
  <c r="N84" i="2"/>
  <c r="N100" i="2"/>
  <c r="P100" i="2" s="1"/>
  <c r="N108" i="2"/>
  <c r="P108" i="2" s="1"/>
  <c r="N116" i="2"/>
  <c r="P116" i="2" s="1"/>
  <c r="N124" i="2"/>
  <c r="P124" i="2" s="1"/>
  <c r="N140" i="2"/>
  <c r="N148" i="2"/>
  <c r="P148" i="2" s="1"/>
  <c r="N155" i="2"/>
  <c r="P155" i="2" s="1"/>
  <c r="N150" i="2"/>
  <c r="P150" i="2" s="1"/>
  <c r="N34" i="2"/>
  <c r="N42" i="2"/>
  <c r="P42" i="2" s="1"/>
  <c r="N47" i="2"/>
  <c r="P47" i="2" s="1"/>
  <c r="N55" i="2"/>
  <c r="P55" i="2" s="1"/>
  <c r="N63" i="2"/>
  <c r="P63" i="2" s="1"/>
  <c r="I122" i="2"/>
  <c r="N99" i="2"/>
  <c r="I123" i="2"/>
  <c r="I41" i="2"/>
  <c r="I100" i="2"/>
  <c r="I21" i="2"/>
  <c r="N52" i="2"/>
  <c r="P52" i="2" s="1"/>
  <c r="N64" i="2"/>
  <c r="P64" i="2" s="1"/>
  <c r="P99" i="2"/>
  <c r="N36" i="2"/>
  <c r="P36" i="2" s="1"/>
  <c r="N75" i="2"/>
  <c r="P75" i="2" s="1"/>
  <c r="N87" i="2"/>
  <c r="P87" i="2" s="1"/>
  <c r="N111" i="2"/>
  <c r="P111" i="2" s="1"/>
  <c r="N123" i="2"/>
  <c r="P123" i="2" s="1"/>
  <c r="N147" i="2"/>
  <c r="P147" i="2" s="1"/>
  <c r="N158" i="2"/>
  <c r="P158" i="2" s="1"/>
  <c r="I42" i="2"/>
  <c r="I90" i="2"/>
  <c r="I92" i="2"/>
  <c r="N32" i="2"/>
  <c r="P32" i="2" s="1"/>
  <c r="N45" i="2"/>
  <c r="P45" i="2" s="1"/>
  <c r="N77" i="2"/>
  <c r="P77" i="2" s="1"/>
  <c r="N89" i="2"/>
  <c r="P89" i="2" s="1"/>
  <c r="N125" i="2"/>
  <c r="P125" i="2" s="1"/>
  <c r="N137" i="2"/>
  <c r="P137" i="2" s="1"/>
  <c r="I29" i="2"/>
  <c r="I34" i="2"/>
  <c r="I154" i="2"/>
  <c r="I106" i="2"/>
  <c r="I130" i="2"/>
  <c r="N107" i="2"/>
  <c r="P107" i="2" s="1"/>
  <c r="I28" i="2"/>
  <c r="I93" i="2"/>
  <c r="I94" i="2"/>
  <c r="I47" i="2"/>
  <c r="I71" i="2"/>
  <c r="I95" i="2"/>
  <c r="I119" i="2"/>
  <c r="I143" i="2"/>
  <c r="N71" i="2"/>
  <c r="P71" i="2" s="1"/>
  <c r="N83" i="2"/>
  <c r="P83" i="2" s="1"/>
  <c r="N95" i="2"/>
  <c r="P95" i="2" s="1"/>
  <c r="N119" i="2"/>
  <c r="P119" i="2" s="1"/>
  <c r="N131" i="2"/>
  <c r="P131" i="2" s="1"/>
  <c r="N38" i="2"/>
  <c r="P38" i="2" s="1"/>
  <c r="I35" i="2"/>
  <c r="I107" i="2"/>
  <c r="I131" i="2"/>
  <c r="I155" i="2"/>
  <c r="I49" i="2"/>
  <c r="I97" i="2"/>
  <c r="N74" i="2"/>
  <c r="P74" i="2" s="1"/>
  <c r="N97" i="2"/>
  <c r="P97" i="2" s="1"/>
  <c r="N121" i="2"/>
  <c r="P121" i="2" s="1"/>
  <c r="N133" i="2"/>
  <c r="P133" i="2" s="1"/>
  <c r="N156" i="2"/>
  <c r="P156" i="2" s="1"/>
  <c r="I76" i="2"/>
  <c r="I148" i="2"/>
  <c r="N145" i="2"/>
  <c r="P145" i="2" s="1"/>
  <c r="I39" i="2"/>
  <c r="I87" i="2"/>
  <c r="I111" i="2"/>
  <c r="I135" i="2"/>
  <c r="I89" i="2"/>
  <c r="I137" i="2"/>
  <c r="I66" i="2"/>
  <c r="I114" i="2"/>
  <c r="I138" i="2"/>
  <c r="I33" i="2"/>
  <c r="I36" i="2"/>
  <c r="I50" i="2"/>
  <c r="I146" i="2"/>
  <c r="I51" i="2"/>
  <c r="I75" i="2"/>
  <c r="I147" i="2"/>
  <c r="I159" i="2"/>
  <c r="I40" i="2"/>
  <c r="I88" i="2"/>
  <c r="I136" i="2"/>
  <c r="I113" i="2"/>
  <c r="I31" i="2"/>
  <c r="I32" i="2"/>
  <c r="N48" i="2"/>
  <c r="P48" i="2" s="1"/>
  <c r="N60" i="2"/>
  <c r="P60" i="2" s="1"/>
  <c r="I84" i="2"/>
  <c r="N114" i="2"/>
  <c r="P114" i="2" s="1"/>
  <c r="I37" i="2"/>
  <c r="I85" i="2"/>
  <c r="I133" i="2"/>
  <c r="I157" i="2"/>
  <c r="P84" i="2"/>
  <c r="I156" i="2"/>
  <c r="N40" i="2"/>
  <c r="P40" i="2" s="1"/>
  <c r="I48" i="2"/>
  <c r="I72" i="2"/>
  <c r="I96" i="2"/>
  <c r="I120" i="2"/>
  <c r="I144" i="2"/>
  <c r="I38" i="2"/>
  <c r="I62" i="2"/>
  <c r="I86" i="2"/>
  <c r="N53" i="2"/>
  <c r="P53" i="2" s="1"/>
  <c r="N65" i="2"/>
  <c r="P65" i="2" s="1"/>
  <c r="N68" i="2"/>
  <c r="P68" i="2" s="1"/>
  <c r="N91" i="2"/>
  <c r="P91" i="2" s="1"/>
  <c r="N149" i="2"/>
  <c r="P149" i="2" s="1"/>
  <c r="I23" i="2"/>
  <c r="U131" i="2"/>
  <c r="W131" i="2" s="1"/>
  <c r="I98" i="2"/>
  <c r="I53" i="2"/>
  <c r="I77" i="2"/>
  <c r="I125" i="2"/>
  <c r="I149" i="2"/>
  <c r="I43" i="2"/>
  <c r="I91" i="2"/>
  <c r="I115" i="2"/>
  <c r="I139" i="2"/>
  <c r="I54" i="2"/>
  <c r="P34" i="2"/>
  <c r="I74" i="2"/>
  <c r="I99" i="2"/>
  <c r="I52" i="2"/>
  <c r="I124" i="2"/>
  <c r="P93" i="2"/>
  <c r="I101" i="2"/>
  <c r="I30" i="2"/>
  <c r="I102" i="2"/>
  <c r="I150" i="2"/>
  <c r="I44" i="2"/>
  <c r="I116" i="2"/>
  <c r="I140" i="2"/>
  <c r="I55" i="2"/>
  <c r="I103" i="2"/>
  <c r="I151" i="2"/>
  <c r="I45" i="2"/>
  <c r="I117" i="2"/>
  <c r="I141" i="2"/>
  <c r="I56" i="2"/>
  <c r="I104" i="2"/>
  <c r="I128" i="2"/>
  <c r="I152" i="2"/>
  <c r="I46" i="2"/>
  <c r="I70" i="2"/>
  <c r="I142" i="2"/>
  <c r="I105" i="2"/>
  <c r="I129" i="2"/>
  <c r="W138" i="2"/>
  <c r="O39" i="2"/>
  <c r="N39" i="2"/>
  <c r="P39" i="2" s="1"/>
  <c r="V130" i="2"/>
  <c r="V40" i="2"/>
  <c r="W68" i="2"/>
  <c r="V41" i="2"/>
  <c r="U42" i="2"/>
  <c r="U103" i="2"/>
  <c r="V39" i="2"/>
  <c r="V30" i="2"/>
  <c r="V38" i="2"/>
  <c r="V37" i="2"/>
  <c r="V35" i="2"/>
  <c r="V33" i="2"/>
  <c r="V32" i="2"/>
  <c r="V31" i="2"/>
  <c r="V48" i="2"/>
  <c r="V52" i="2"/>
  <c r="V51" i="2"/>
  <c r="V50" i="2"/>
  <c r="V49" i="2"/>
  <c r="V46" i="2"/>
  <c r="V45" i="2"/>
  <c r="V44" i="2"/>
  <c r="V42" i="2"/>
  <c r="V43" i="2"/>
  <c r="U71" i="2"/>
  <c r="O49" i="2"/>
  <c r="N49" i="2"/>
  <c r="U44" i="2"/>
  <c r="V53" i="2"/>
  <c r="U82" i="2"/>
  <c r="V82" i="2"/>
  <c r="W116" i="2"/>
  <c r="U143" i="2"/>
  <c r="U83" i="2"/>
  <c r="V83" i="2"/>
  <c r="V148" i="2"/>
  <c r="U87" i="2"/>
  <c r="W87" i="2" s="1"/>
  <c r="O157" i="2"/>
  <c r="N157" i="2"/>
  <c r="P157" i="2" s="1"/>
  <c r="V149" i="2"/>
  <c r="U57" i="2"/>
  <c r="U61" i="2"/>
  <c r="U60" i="2"/>
  <c r="U65" i="2"/>
  <c r="U64" i="2"/>
  <c r="N54" i="2"/>
  <c r="U63" i="2"/>
  <c r="N30" i="2"/>
  <c r="U76" i="2"/>
  <c r="U66" i="2"/>
  <c r="U70" i="2"/>
  <c r="U75" i="2"/>
  <c r="U74" i="2"/>
  <c r="U55" i="2"/>
  <c r="O54" i="2"/>
  <c r="V56" i="2"/>
  <c r="V61" i="2"/>
  <c r="V60" i="2"/>
  <c r="V64" i="2"/>
  <c r="V63" i="2"/>
  <c r="V62" i="2"/>
  <c r="O30" i="2"/>
  <c r="V76" i="2"/>
  <c r="V66" i="2"/>
  <c r="V70" i="2"/>
  <c r="V69" i="2"/>
  <c r="V73" i="2"/>
  <c r="V72" i="2"/>
  <c r="V77" i="2"/>
  <c r="V75" i="2"/>
  <c r="V74" i="2"/>
  <c r="O136" i="2"/>
  <c r="P136" i="2" s="1"/>
  <c r="V137" i="2"/>
  <c r="V136" i="2"/>
  <c r="V55" i="2"/>
  <c r="U49" i="2"/>
  <c r="U46" i="2"/>
  <c r="U45" i="2"/>
  <c r="N31" i="2"/>
  <c r="P31" i="2" s="1"/>
  <c r="N66" i="2"/>
  <c r="U80" i="2"/>
  <c r="U89" i="2"/>
  <c r="U86" i="2"/>
  <c r="W86" i="2" s="1"/>
  <c r="U85" i="2"/>
  <c r="U84" i="2"/>
  <c r="U81" i="2"/>
  <c r="W81" i="2" s="1"/>
  <c r="U79" i="2"/>
  <c r="U78" i="2"/>
  <c r="U88" i="2"/>
  <c r="U93" i="2"/>
  <c r="N90" i="2"/>
  <c r="U113" i="2"/>
  <c r="W113" i="2" s="1"/>
  <c r="N102" i="2"/>
  <c r="U112" i="2"/>
  <c r="U107" i="2"/>
  <c r="U105" i="2"/>
  <c r="U56" i="2"/>
  <c r="U96" i="2"/>
  <c r="O66" i="2"/>
  <c r="V85" i="2"/>
  <c r="V80" i="2"/>
  <c r="V89" i="2"/>
  <c r="V79" i="2"/>
  <c r="V88" i="2"/>
  <c r="V84" i="2"/>
  <c r="V78" i="2"/>
  <c r="V94" i="2"/>
  <c r="V99" i="2"/>
  <c r="V98" i="2"/>
  <c r="V97" i="2"/>
  <c r="V96" i="2"/>
  <c r="V93" i="2"/>
  <c r="V92" i="2"/>
  <c r="V91" i="2"/>
  <c r="O90" i="2"/>
  <c r="V90" i="2"/>
  <c r="V104" i="2"/>
  <c r="V109" i="2"/>
  <c r="V108" i="2"/>
  <c r="V111" i="2"/>
  <c r="V110" i="2"/>
  <c r="O102" i="2"/>
  <c r="V112" i="2"/>
  <c r="V107" i="2"/>
  <c r="V105" i="2"/>
  <c r="V103" i="2"/>
  <c r="V57" i="2"/>
  <c r="V100" i="2"/>
  <c r="U114" i="2"/>
  <c r="W114" i="2" s="1"/>
  <c r="U124" i="2"/>
  <c r="U121" i="2"/>
  <c r="U120" i="2"/>
  <c r="W120" i="2" s="1"/>
  <c r="U132" i="2"/>
  <c r="W132" i="2" s="1"/>
  <c r="U136" i="2"/>
  <c r="U134" i="2"/>
  <c r="U133" i="2"/>
  <c r="U128" i="2"/>
  <c r="W128" i="2" s="1"/>
  <c r="U126" i="2"/>
  <c r="W126" i="2" s="1"/>
  <c r="N126" i="2"/>
  <c r="P126" i="2" s="1"/>
  <c r="U137" i="2"/>
  <c r="V65" i="2"/>
  <c r="U129" i="2"/>
  <c r="W129" i="2" s="1"/>
  <c r="V36" i="2"/>
  <c r="V101" i="2"/>
  <c r="U130" i="2"/>
  <c r="W130" i="2" s="1"/>
  <c r="O115" i="2"/>
  <c r="V117" i="2"/>
  <c r="V123" i="2"/>
  <c r="V122" i="2"/>
  <c r="V121" i="2"/>
  <c r="O127" i="2"/>
  <c r="V135" i="2"/>
  <c r="V134" i="2"/>
  <c r="V133" i="2"/>
  <c r="P70" i="2"/>
  <c r="P105" i="2"/>
  <c r="N35" i="2"/>
  <c r="P35" i="2" s="1"/>
  <c r="N139" i="2"/>
  <c r="U145" i="2"/>
  <c r="U148" i="2"/>
  <c r="U147" i="2"/>
  <c r="V124" i="2"/>
  <c r="I78" i="2"/>
  <c r="I126" i="2"/>
  <c r="O139" i="2"/>
  <c r="V145" i="2"/>
  <c r="V144" i="2"/>
  <c r="V147" i="2"/>
  <c r="V146" i="2"/>
  <c r="V154" i="2"/>
  <c r="V159" i="2"/>
  <c r="V158" i="2"/>
  <c r="V153" i="2"/>
  <c r="I79" i="2"/>
  <c r="I127" i="2"/>
  <c r="P140" i="2"/>
  <c r="V125" i="2"/>
  <c r="U139" i="2"/>
  <c r="I80" i="2"/>
  <c r="V139" i="2"/>
  <c r="I67" i="2"/>
  <c r="I57" i="2"/>
  <c r="I81" i="2"/>
  <c r="I153" i="2"/>
  <c r="I68" i="2"/>
  <c r="I58" i="2"/>
  <c r="I82" i="2"/>
  <c r="V140" i="2"/>
  <c r="V156" i="2"/>
  <c r="I69" i="2"/>
  <c r="I59" i="2"/>
  <c r="I83" i="2"/>
  <c r="V127" i="2"/>
  <c r="V141" i="2"/>
  <c r="U157" i="2"/>
  <c r="I118" i="2"/>
  <c r="N61" i="2"/>
  <c r="P61" i="2" s="1"/>
  <c r="P41" i="2"/>
  <c r="V157" i="2"/>
  <c r="I73" i="2"/>
  <c r="I121" i="2"/>
  <c r="I145" i="2"/>
  <c r="I63" i="2"/>
  <c r="P76" i="2"/>
  <c r="N135" i="2"/>
  <c r="P135" i="2" s="1"/>
  <c r="I60" i="2"/>
  <c r="I108" i="2"/>
  <c r="I132" i="2"/>
  <c r="P153" i="2"/>
  <c r="I61" i="2"/>
  <c r="I109" i="2"/>
  <c r="I110" i="2"/>
  <c r="I134" i="2"/>
  <c r="I158" i="2"/>
  <c r="N58" i="2"/>
  <c r="P58" i="2" s="1"/>
  <c r="N143" i="2"/>
  <c r="P143" i="2" s="1"/>
  <c r="N154" i="2"/>
  <c r="P154" i="2" s="1"/>
  <c r="I64" i="2"/>
  <c r="I112" i="2"/>
  <c r="I65" i="2"/>
  <c r="N69" i="2"/>
  <c r="P69" i="2" s="1"/>
  <c r="N80" i="2"/>
  <c r="P80" i="2" s="1"/>
  <c r="N92" i="2"/>
  <c r="P92" i="2" s="1"/>
  <c r="N104" i="2"/>
  <c r="P104" i="2" s="1"/>
  <c r="N115" i="2"/>
  <c r="N127" i="2"/>
  <c r="U98" i="2"/>
  <c r="W115" i="2"/>
  <c r="U31" i="2"/>
  <c r="W118" i="2"/>
  <c r="U119" i="2"/>
  <c r="W119" i="2" s="1"/>
  <c r="V47" i="2"/>
  <c r="V71" i="2"/>
  <c r="N132" i="2"/>
  <c r="P132" i="2" s="1"/>
  <c r="P134" i="2"/>
  <c r="N109" i="2"/>
  <c r="P109" i="2" s="1"/>
  <c r="N103" i="2"/>
  <c r="P103" i="2" s="1"/>
  <c r="N85" i="2"/>
  <c r="P85" i="2" s="1"/>
  <c r="P88" i="2"/>
  <c r="N79" i="2"/>
  <c r="P79" i="2" s="1"/>
  <c r="P59" i="2"/>
  <c r="N57" i="2"/>
  <c r="P57" i="2" s="1"/>
  <c r="P144" i="2"/>
  <c r="N138" i="2"/>
  <c r="P138" i="2" s="1"/>
  <c r="N122" i="2"/>
  <c r="P122" i="2" s="1"/>
  <c r="N113" i="2"/>
  <c r="P113" i="2" s="1"/>
  <c r="N101" i="2"/>
  <c r="P101" i="2" s="1"/>
  <c r="W121" i="2" l="1"/>
  <c r="W89" i="2"/>
  <c r="P49" i="2"/>
  <c r="W98" i="2"/>
  <c r="W75" i="2"/>
  <c r="W42" i="2"/>
  <c r="P54" i="2"/>
  <c r="W93" i="2"/>
  <c r="P30" i="2"/>
  <c r="W60" i="2"/>
  <c r="W147" i="2"/>
  <c r="W88" i="2"/>
  <c r="W61" i="2"/>
  <c r="W148" i="2"/>
  <c r="W133" i="2"/>
  <c r="W57" i="2"/>
  <c r="W31" i="2"/>
  <c r="W145" i="2"/>
  <c r="W134" i="2"/>
  <c r="W79" i="2"/>
  <c r="P139" i="2"/>
  <c r="W136" i="2"/>
  <c r="W84" i="2"/>
  <c r="P115" i="2"/>
  <c r="P66" i="2"/>
  <c r="W74" i="2"/>
  <c r="W103" i="2"/>
  <c r="W105" i="2"/>
  <c r="W85" i="2"/>
  <c r="W80" i="2"/>
  <c r="W65" i="2"/>
  <c r="W55" i="2"/>
  <c r="W157" i="2"/>
  <c r="W124" i="2"/>
  <c r="W139" i="2"/>
  <c r="W96" i="2"/>
  <c r="W70" i="2"/>
  <c r="W56" i="2"/>
  <c r="W66" i="2"/>
  <c r="W76" i="2"/>
  <c r="W107" i="2"/>
  <c r="W112" i="2"/>
  <c r="W63" i="2"/>
  <c r="W137" i="2"/>
  <c r="W64" i="2"/>
  <c r="W45" i="2"/>
  <c r="W46" i="2"/>
  <c r="W49" i="2"/>
  <c r="U155" i="2"/>
  <c r="V155" i="2"/>
  <c r="W82" i="2"/>
  <c r="U53" i="2"/>
  <c r="W53" i="2" s="1"/>
  <c r="U127" i="2"/>
  <c r="W127" i="2" s="1"/>
  <c r="P102" i="2"/>
  <c r="U58" i="2"/>
  <c r="V58" i="2"/>
  <c r="U110" i="2"/>
  <c r="W110" i="2" s="1"/>
  <c r="U111" i="2"/>
  <c r="W111" i="2" s="1"/>
  <c r="U34" i="2"/>
  <c r="V34" i="2"/>
  <c r="U95" i="2"/>
  <c r="U108" i="2"/>
  <c r="W108" i="2" s="1"/>
  <c r="U62" i="2"/>
  <c r="W62" i="2" s="1"/>
  <c r="W30" i="2"/>
  <c r="U52" i="2"/>
  <c r="W52" i="2" s="1"/>
  <c r="U125" i="2"/>
  <c r="W125" i="2" s="1"/>
  <c r="U109" i="2"/>
  <c r="W109" i="2" s="1"/>
  <c r="U59" i="2"/>
  <c r="V59" i="2"/>
  <c r="U32" i="2"/>
  <c r="W32" i="2" s="1"/>
  <c r="U43" i="2"/>
  <c r="W43" i="2" s="1"/>
  <c r="U122" i="2"/>
  <c r="W122" i="2" s="1"/>
  <c r="U104" i="2"/>
  <c r="W104" i="2" s="1"/>
  <c r="U33" i="2"/>
  <c r="W33" i="2" s="1"/>
  <c r="W71" i="2"/>
  <c r="P127" i="2"/>
  <c r="U48" i="2"/>
  <c r="W48" i="2" s="1"/>
  <c r="U117" i="2"/>
  <c r="W117" i="2" s="1"/>
  <c r="P90" i="2"/>
  <c r="U35" i="2"/>
  <c r="W35" i="2" s="1"/>
  <c r="V143" i="2"/>
  <c r="W143" i="2" s="1"/>
  <c r="U156" i="2"/>
  <c r="W156" i="2" s="1"/>
  <c r="U91" i="2"/>
  <c r="W91" i="2" s="1"/>
  <c r="U51" i="2"/>
  <c r="W51" i="2" s="1"/>
  <c r="U37" i="2"/>
  <c r="W37" i="2" s="1"/>
  <c r="V95" i="2"/>
  <c r="U30" i="2"/>
  <c r="U140" i="2"/>
  <c r="W140" i="2" s="1"/>
  <c r="U141" i="2"/>
  <c r="W141" i="2" s="1"/>
  <c r="U123" i="2"/>
  <c r="W123" i="2" s="1"/>
  <c r="U92" i="2"/>
  <c r="W92" i="2" s="1"/>
  <c r="U38" i="2"/>
  <c r="W38" i="2" s="1"/>
  <c r="U39" i="2"/>
  <c r="W39" i="2" s="1"/>
  <c r="U153" i="2"/>
  <c r="W153" i="2" s="1"/>
  <c r="W78" i="2"/>
  <c r="U50" i="2"/>
  <c r="W50" i="2" s="1"/>
  <c r="U149" i="2"/>
  <c r="W149" i="2" s="1"/>
  <c r="U135" i="2"/>
  <c r="W135" i="2" s="1"/>
  <c r="U41" i="2"/>
  <c r="W41" i="2" s="1"/>
  <c r="U94" i="2"/>
  <c r="W94" i="2" s="1"/>
  <c r="U158" i="2"/>
  <c r="W158" i="2" s="1"/>
  <c r="U97" i="2"/>
  <c r="W97" i="2" s="1"/>
  <c r="W44" i="2"/>
  <c r="U159" i="2"/>
  <c r="W159" i="2" s="1"/>
  <c r="U40" i="2"/>
  <c r="W40" i="2" s="1"/>
  <c r="U154" i="2"/>
  <c r="W154" i="2" s="1"/>
  <c r="U101" i="2"/>
  <c r="W101" i="2" s="1"/>
  <c r="U106" i="2"/>
  <c r="V106" i="2"/>
  <c r="U99" i="2"/>
  <c r="W99" i="2" s="1"/>
  <c r="U77" i="2"/>
  <c r="W77" i="2" s="1"/>
  <c r="U144" i="2"/>
  <c r="W144" i="2" s="1"/>
  <c r="U69" i="2"/>
  <c r="W69" i="2" s="1"/>
  <c r="U90" i="2"/>
  <c r="W90" i="2" s="1"/>
  <c r="U72" i="2"/>
  <c r="W72" i="2" s="1"/>
  <c r="U47" i="2"/>
  <c r="W47" i="2" s="1"/>
  <c r="U146" i="2"/>
  <c r="W146" i="2" s="1"/>
  <c r="U36" i="2"/>
  <c r="W36" i="2" s="1"/>
  <c r="U100" i="2"/>
  <c r="W100" i="2" s="1"/>
  <c r="U73" i="2"/>
  <c r="W73" i="2" s="1"/>
  <c r="W83" i="2"/>
  <c r="W155" i="2" l="1"/>
  <c r="W59" i="2"/>
  <c r="W106" i="2"/>
  <c r="W95" i="2"/>
  <c r="W34" i="2"/>
  <c r="W58" i="2"/>
</calcChain>
</file>

<file path=xl/sharedStrings.xml><?xml version="1.0" encoding="utf-8"?>
<sst xmlns="http://schemas.openxmlformats.org/spreadsheetml/2006/main" count="92" uniqueCount="46">
  <si>
    <t/>
  </si>
  <si>
    <t>Month</t>
  </si>
  <si>
    <t>Ending</t>
  </si>
  <si>
    <t>Net</t>
  </si>
  <si>
    <t>Margin</t>
  </si>
  <si>
    <t>Interest on</t>
  </si>
  <si>
    <t>Debt</t>
  </si>
  <si>
    <t>Long-Term</t>
  </si>
  <si>
    <t>Numerator</t>
  </si>
  <si>
    <t>TIER</t>
  </si>
  <si>
    <t>Denominator</t>
  </si>
  <si>
    <t>(A)</t>
  </si>
  <si>
    <t>(B)</t>
  </si>
  <si>
    <t>(C)</t>
  </si>
  <si>
    <t>Sum (A)+(B)</t>
  </si>
  <si>
    <t>(D)</t>
  </si>
  <si>
    <t>Value from (B)</t>
  </si>
  <si>
    <t>Result</t>
  </si>
  <si>
    <t>Total</t>
  </si>
  <si>
    <t>Margin +</t>
  </si>
  <si>
    <t>Int on LTD</t>
  </si>
  <si>
    <t>(E)</t>
  </si>
  <si>
    <t>Monthly Results</t>
  </si>
  <si>
    <t>YTD Results</t>
  </si>
  <si>
    <t>(F)</t>
  </si>
  <si>
    <t>(G)</t>
  </si>
  <si>
    <t>(H)</t>
  </si>
  <si>
    <t>(I)</t>
  </si>
  <si>
    <t>(J)</t>
  </si>
  <si>
    <t>Sum (F)+(G)</t>
  </si>
  <si>
    <t>Value from (G)</t>
  </si>
  <si>
    <t>(C) ÷ (D)</t>
  </si>
  <si>
    <t>(H) ÷ (I)</t>
  </si>
  <si>
    <t>(K)</t>
  </si>
  <si>
    <t>(L)</t>
  </si>
  <si>
    <t>(M)</t>
  </si>
  <si>
    <t>(N)</t>
  </si>
  <si>
    <t>(O)</t>
  </si>
  <si>
    <t>Sum (K)+(L)</t>
  </si>
  <si>
    <t>Value from (L)</t>
  </si>
  <si>
    <t>(M) ÷ (N)</t>
  </si>
  <si>
    <t>EAST KENTUCKY POWER COOPERATIVE</t>
  </si>
  <si>
    <t>Historic TIER Results</t>
  </si>
  <si>
    <t>2015 To Date</t>
  </si>
  <si>
    <t>Trailing 12 Months</t>
  </si>
  <si>
    <t>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</si>
</sst>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9"/>
      <color theme="1" tint="0.34998626667073579"/>
      <name val="Calibri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quotePrefix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0" xfId="0" applyNumberFormat="1" applyFont="1"/>
    <xf numFmtId="4" fontId="1" fillId="2" borderId="0" xfId="0" applyNumberFormat="1" applyFont="1" applyFill="1"/>
    <xf numFmtId="0" fontId="1" fillId="0" borderId="0" xfId="0" applyFont="1"/>
    <xf numFmtId="0" fontId="1" fillId="3" borderId="1" xfId="0" quotePrefix="1" applyFont="1" applyFill="1" applyBorder="1" applyAlignment="1">
      <alignment horizontal="left" vertical="center" indent="1"/>
    </xf>
    <xf numFmtId="0" fontId="0" fillId="3" borderId="2" xfId="0" quotePrefix="1" applyFill="1" applyBorder="1"/>
    <xf numFmtId="0" fontId="0" fillId="3" borderId="2" xfId="0" applyFill="1" applyBorder="1"/>
    <xf numFmtId="0" fontId="0" fillId="3" borderId="3" xfId="0" applyFill="1" applyBorder="1"/>
    <xf numFmtId="0" fontId="2" fillId="2" borderId="5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33CC33"/>
      <color rgb="FFEB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EKPC Trailing</a:t>
            </a:r>
            <a:r>
              <a:rPr lang="en-US" b="1" baseline="0"/>
              <a:t> 12-month TIER (year end highlighted)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Trailing 12-month TIER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Report!$B$29:$B$159</c:f>
              <c:numCache>
                <c:formatCode>mm/dd/yyyy</c:formatCode>
                <c:ptCount val="13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</c:numCache>
            </c:numRef>
          </c:xVal>
          <c:yVal>
            <c:numRef>
              <c:f>Report!$W$29:$W$159</c:f>
              <c:numCache>
                <c:formatCode>#,##0.00</c:formatCode>
                <c:ptCount val="131"/>
                <c:pt idx="0">
                  <c:v>1.5582936493868915</c:v>
                </c:pt>
                <c:pt idx="1">
                  <c:v>1.4846989192543958</c:v>
                </c:pt>
                <c:pt idx="2">
                  <c:v>1.5193975797118084</c:v>
                </c:pt>
                <c:pt idx="3">
                  <c:v>1.4747030666073799</c:v>
                </c:pt>
                <c:pt idx="4">
                  <c:v>1.4655425722197253</c:v>
                </c:pt>
                <c:pt idx="5">
                  <c:v>1.4435365753695035</c:v>
                </c:pt>
                <c:pt idx="6">
                  <c:v>1.4419224456240141</c:v>
                </c:pt>
                <c:pt idx="7">
                  <c:v>1.5354010764959147</c:v>
                </c:pt>
                <c:pt idx="8">
                  <c:v>1.5538197310466295</c:v>
                </c:pt>
                <c:pt idx="9">
                  <c:v>1.5058232530010449</c:v>
                </c:pt>
                <c:pt idx="10">
                  <c:v>1.5071424831873834</c:v>
                </c:pt>
                <c:pt idx="11">
                  <c:v>1.4131695473566026</c:v>
                </c:pt>
                <c:pt idx="12">
                  <c:v>1.4351955832158445</c:v>
                </c:pt>
                <c:pt idx="13">
                  <c:v>1.448294346305453</c:v>
                </c:pt>
                <c:pt idx="14">
                  <c:v>1.3478697407434093</c:v>
                </c:pt>
                <c:pt idx="15">
                  <c:v>1.3244975302257032</c:v>
                </c:pt>
                <c:pt idx="16">
                  <c:v>1.3611644960171296</c:v>
                </c:pt>
                <c:pt idx="17">
                  <c:v>1.3528220344049278</c:v>
                </c:pt>
                <c:pt idx="18">
                  <c:v>1.3795708640842756</c:v>
                </c:pt>
                <c:pt idx="19">
                  <c:v>1.3331223238757437</c:v>
                </c:pt>
                <c:pt idx="20">
                  <c:v>1.3354482679352422</c:v>
                </c:pt>
                <c:pt idx="21">
                  <c:v>1.3309531982815508</c:v>
                </c:pt>
                <c:pt idx="22">
                  <c:v>1.3721407687338709</c:v>
                </c:pt>
                <c:pt idx="23">
                  <c:v>1.4526953365580983</c:v>
                </c:pt>
                <c:pt idx="24">
                  <c:v>1.4751182194086936</c:v>
                </c:pt>
                <c:pt idx="25">
                  <c:v>1.4297492372813603</c:v>
                </c:pt>
                <c:pt idx="26">
                  <c:v>1.4351114990831495</c:v>
                </c:pt>
                <c:pt idx="27">
                  <c:v>1.4877605063804069</c:v>
                </c:pt>
                <c:pt idx="28">
                  <c:v>1.4351855765350316</c:v>
                </c:pt>
                <c:pt idx="29">
                  <c:v>1.4235351832135801</c:v>
                </c:pt>
                <c:pt idx="30">
                  <c:v>1.3817743864908296</c:v>
                </c:pt>
                <c:pt idx="31">
                  <c:v>1.3782544781108814</c:v>
                </c:pt>
                <c:pt idx="32">
                  <c:v>1.3328121190098288</c:v>
                </c:pt>
                <c:pt idx="33">
                  <c:v>1.2951586039683982</c:v>
                </c:pt>
                <c:pt idx="34">
                  <c:v>1.2360251681896361</c:v>
                </c:pt>
                <c:pt idx="35">
                  <c:v>1.2148089362339856</c:v>
                </c:pt>
                <c:pt idx="36">
                  <c:v>1.1926830648350539</c:v>
                </c:pt>
                <c:pt idx="37">
                  <c:v>1.2430492177439236</c:v>
                </c:pt>
                <c:pt idx="38">
                  <c:v>1.2756795251448236</c:v>
                </c:pt>
                <c:pt idx="39">
                  <c:v>1.2499410112685152</c:v>
                </c:pt>
                <c:pt idx="40">
                  <c:v>1.3030574706210651</c:v>
                </c:pt>
                <c:pt idx="41">
                  <c:v>1.3107590350352532</c:v>
                </c:pt>
                <c:pt idx="42">
                  <c:v>1.2956049536321406</c:v>
                </c:pt>
                <c:pt idx="43">
                  <c:v>1.2919141493615225</c:v>
                </c:pt>
                <c:pt idx="44">
                  <c:v>1.3363874075687556</c:v>
                </c:pt>
                <c:pt idx="45">
                  <c:v>1.3621718001942187</c:v>
                </c:pt>
                <c:pt idx="46">
                  <c:v>1.3833117511411703</c:v>
                </c:pt>
                <c:pt idx="47">
                  <c:v>1.3832109581107748</c:v>
                </c:pt>
                <c:pt idx="48">
                  <c:v>1.3522968632346792</c:v>
                </c:pt>
                <c:pt idx="49">
                  <c:v>1.3275301071866752</c:v>
                </c:pt>
                <c:pt idx="50">
                  <c:v>1.2895506973686319</c:v>
                </c:pt>
                <c:pt idx="51">
                  <c:v>1.2841728789123628</c:v>
                </c:pt>
                <c:pt idx="52">
                  <c:v>1.2713881148794635</c:v>
                </c:pt>
                <c:pt idx="53">
                  <c:v>1.2389634242516836</c:v>
                </c:pt>
                <c:pt idx="54">
                  <c:v>1.3289298015353066</c:v>
                </c:pt>
                <c:pt idx="55">
                  <c:v>1.3303609303542583</c:v>
                </c:pt>
                <c:pt idx="56">
                  <c:v>1.3139750487470945</c:v>
                </c:pt>
                <c:pt idx="57">
                  <c:v>1.3286720708987518</c:v>
                </c:pt>
                <c:pt idx="58">
                  <c:v>1.3380550997837564</c:v>
                </c:pt>
                <c:pt idx="59">
                  <c:v>1.3240539961192361</c:v>
                </c:pt>
                <c:pt idx="60">
                  <c:v>1.3934086188117656</c:v>
                </c:pt>
                <c:pt idx="61">
                  <c:v>1.3416069595495248</c:v>
                </c:pt>
                <c:pt idx="62">
                  <c:v>1.3756648509897427</c:v>
                </c:pt>
                <c:pt idx="63">
                  <c:v>1.3359314522492418</c:v>
                </c:pt>
                <c:pt idx="64">
                  <c:v>1.3282379576903527</c:v>
                </c:pt>
                <c:pt idx="65">
                  <c:v>1.3891517474014117</c:v>
                </c:pt>
                <c:pt idx="66">
                  <c:v>1.3296009181021007</c:v>
                </c:pt>
                <c:pt idx="67">
                  <c:v>1.3422261867806937</c:v>
                </c:pt>
                <c:pt idx="68">
                  <c:v>1.365081897376528</c:v>
                </c:pt>
                <c:pt idx="69">
                  <c:v>1.3340101121446524</c:v>
                </c:pt>
                <c:pt idx="70">
                  <c:v>1.2834671015962349</c:v>
                </c:pt>
                <c:pt idx="71">
                  <c:v>1.2866921569716847</c:v>
                </c:pt>
                <c:pt idx="72">
                  <c:v>1.28429899478677</c:v>
                </c:pt>
                <c:pt idx="73">
                  <c:v>1.3192801700423131</c:v>
                </c:pt>
                <c:pt idx="74">
                  <c:v>1.3350920403473028</c:v>
                </c:pt>
                <c:pt idx="75">
                  <c:v>1.3003830612698366</c:v>
                </c:pt>
                <c:pt idx="76">
                  <c:v>1.3172832496305817</c:v>
                </c:pt>
                <c:pt idx="77">
                  <c:v>1.2639715699479335</c:v>
                </c:pt>
                <c:pt idx="78">
                  <c:v>1.2675250016437285</c:v>
                </c:pt>
                <c:pt idx="79">
                  <c:v>1.2517349850810102</c:v>
                </c:pt>
                <c:pt idx="80">
                  <c:v>1.2953149790856118</c:v>
                </c:pt>
                <c:pt idx="81">
                  <c:v>1.2954472028038733</c:v>
                </c:pt>
                <c:pt idx="82">
                  <c:v>1.3365147768825154</c:v>
                </c:pt>
                <c:pt idx="83">
                  <c:v>1.4260904727289181</c:v>
                </c:pt>
                <c:pt idx="84">
                  <c:v>1.1211937360696567</c:v>
                </c:pt>
                <c:pt idx="85">
                  <c:v>1.1986708945725144</c:v>
                </c:pt>
                <c:pt idx="86">
                  <c:v>1.2100519123249274</c:v>
                </c:pt>
                <c:pt idx="87">
                  <c:v>1.2808048515991459</c:v>
                </c:pt>
                <c:pt idx="88">
                  <c:v>1.2941097601562399</c:v>
                </c:pt>
                <c:pt idx="89">
                  <c:v>1.3589732659671219</c:v>
                </c:pt>
                <c:pt idx="90">
                  <c:v>1.3839247847475129</c:v>
                </c:pt>
                <c:pt idx="91">
                  <c:v>1.4716176912247425</c:v>
                </c:pt>
                <c:pt idx="92">
                  <c:v>1.4996434268918322</c:v>
                </c:pt>
                <c:pt idx="93">
                  <c:v>1.465055845918656</c:v>
                </c:pt>
                <c:pt idx="94">
                  <c:v>1.4642528947509172</c:v>
                </c:pt>
                <c:pt idx="95">
                  <c:v>1.396206352915311</c:v>
                </c:pt>
                <c:pt idx="96">
                  <c:v>1.3999999949387325</c:v>
                </c:pt>
                <c:pt idx="97">
                  <c:v>1.2818400802198042</c:v>
                </c:pt>
                <c:pt idx="98">
                  <c:v>1.2587982912569111</c:v>
                </c:pt>
                <c:pt idx="99">
                  <c:v>1.2932188172222847</c:v>
                </c:pt>
                <c:pt idx="100">
                  <c:v>1.2923388328791126</c:v>
                </c:pt>
                <c:pt idx="101">
                  <c:v>1.2657797013733902</c:v>
                </c:pt>
                <c:pt idx="102">
                  <c:v>1.1348648782826216</c:v>
                </c:pt>
                <c:pt idx="103">
                  <c:v>1.0756132729256573</c:v>
                </c:pt>
                <c:pt idx="104">
                  <c:v>0.96943282203396475</c:v>
                </c:pt>
                <c:pt idx="105">
                  <c:v>0.97752823125641586</c:v>
                </c:pt>
                <c:pt idx="106">
                  <c:v>0.89994146076241055</c:v>
                </c:pt>
                <c:pt idx="107">
                  <c:v>0.85191872711958971</c:v>
                </c:pt>
                <c:pt idx="108">
                  <c:v>1.1668723918098782</c:v>
                </c:pt>
                <c:pt idx="109">
                  <c:v>1.2442254845640583</c:v>
                </c:pt>
                <c:pt idx="110">
                  <c:v>1.1672123018732086</c:v>
                </c:pt>
                <c:pt idx="111">
                  <c:v>1.1002702941406077</c:v>
                </c:pt>
                <c:pt idx="112">
                  <c:v>1.0668861993284009</c:v>
                </c:pt>
                <c:pt idx="113">
                  <c:v>1.0366138677897609</c:v>
                </c:pt>
                <c:pt idx="114">
                  <c:v>1.1244001574390112</c:v>
                </c:pt>
                <c:pt idx="115">
                  <c:v>1.0883762076566827</c:v>
                </c:pt>
                <c:pt idx="116">
                  <c:v>1.0892894781798117</c:v>
                </c:pt>
                <c:pt idx="117">
                  <c:v>1.0691120846164948</c:v>
                </c:pt>
                <c:pt idx="118">
                  <c:v>1.1044279344672354</c:v>
                </c:pt>
                <c:pt idx="119">
                  <c:v>1.168751085752133</c:v>
                </c:pt>
                <c:pt idx="120">
                  <c:v>1.0604155196501712</c:v>
                </c:pt>
                <c:pt idx="121">
                  <c:v>1.0585084505583024</c:v>
                </c:pt>
                <c:pt idx="122">
                  <c:v>1.1056629632213613</c:v>
                </c:pt>
                <c:pt idx="123">
                  <c:v>1.0404982318057472</c:v>
                </c:pt>
                <c:pt idx="124">
                  <c:v>0.95020098935725927</c:v>
                </c:pt>
                <c:pt idx="125">
                  <c:v>0.8679158346279191</c:v>
                </c:pt>
                <c:pt idx="126">
                  <c:v>0.89644294706042138</c:v>
                </c:pt>
                <c:pt idx="127">
                  <c:v>0.91631619493660121</c:v>
                </c:pt>
                <c:pt idx="128">
                  <c:v>0.9309363201670573</c:v>
                </c:pt>
                <c:pt idx="129">
                  <c:v>1.0409112890878205</c:v>
                </c:pt>
                <c:pt idx="130">
                  <c:v>1.1570192042857745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6E-4771-BD74-AE5DDE627590}"/>
            </c:ext>
          </c:extLst>
        </c:ser>
        <c:ser>
          <c:idx val="1"/>
          <c:order val="1"/>
          <c:tx>
            <c:v>Annual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693800202920107E-2"/>
                  <c:y val="-3.988703885972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E-4771-BD74-AE5DDE627590}"/>
                </c:ext>
              </c:extLst>
            </c:dLbl>
            <c:dLbl>
              <c:idx val="12"/>
              <c:layout>
                <c:manualLayout>
                  <c:x val="-4.1922297444075558E-2"/>
                  <c:y val="6.138610928842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E-4771-BD74-AE5DDE627590}"/>
                </c:ext>
              </c:extLst>
            </c:dLbl>
            <c:dLbl>
              <c:idx val="24"/>
              <c:layout>
                <c:manualLayout>
                  <c:x val="-3.2185199099382292E-2"/>
                  <c:y val="-4.5674075896762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E-4771-BD74-AE5DDE627590}"/>
                </c:ext>
              </c:extLst>
            </c:dLbl>
            <c:dLbl>
              <c:idx val="48"/>
              <c:layout>
                <c:manualLayout>
                  <c:x val="-3.2185199099382292E-2"/>
                  <c:y val="-8.9076853674540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E-4771-BD74-AE5DDE627590}"/>
                </c:ext>
              </c:extLst>
            </c:dLbl>
            <c:dLbl>
              <c:idx val="60"/>
              <c:layout>
                <c:manualLayout>
                  <c:x val="-3.380804882349784E-2"/>
                  <c:y val="-3.6993520341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6E-4771-BD74-AE5DDE627590}"/>
                </c:ext>
              </c:extLst>
            </c:dLbl>
            <c:dLbl>
              <c:idx val="96"/>
              <c:layout>
                <c:manualLayout>
                  <c:x val="-1.9202401306457919E-2"/>
                  <c:y val="-3.1206483304170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6E-4771-BD74-AE5DDE627590}"/>
                </c:ext>
              </c:extLst>
            </c:dLbl>
            <c:dLbl>
              <c:idx val="108"/>
              <c:layout>
                <c:manualLayout>
                  <c:x val="-5.1659395788768978E-2"/>
                  <c:y val="-2.2525927748614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650374277704093E-2"/>
                      <c:h val="5.9114583333333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76E-4771-BD74-AE5DDE627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Report!$B$29:$B$149</c:f>
              <c:numCache>
                <c:formatCode>mm/dd/yyyy</c:formatCode>
                <c:ptCount val="121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</c:numCache>
            </c:numRef>
          </c:xVal>
          <c:yVal>
            <c:numRef>
              <c:f>Report!$Y$29:$Y$149</c:f>
              <c:numCache>
                <c:formatCode>General</c:formatCode>
                <c:ptCount val="121"/>
                <c:pt idx="0" formatCode="#,##0.00">
                  <c:v>1.5582936493868915</c:v>
                </c:pt>
                <c:pt idx="12" formatCode="#,##0.00">
                  <c:v>1.4351955832158445</c:v>
                </c:pt>
                <c:pt idx="24" formatCode="#,##0.00">
                  <c:v>1.4751182194086936</c:v>
                </c:pt>
                <c:pt idx="36" formatCode="#,##0.00">
                  <c:v>1.1926830648350539</c:v>
                </c:pt>
                <c:pt idx="48" formatCode="#,##0.00">
                  <c:v>1.3522968632346792</c:v>
                </c:pt>
                <c:pt idx="60" formatCode="#,##0.00">
                  <c:v>1.3934086188117656</c:v>
                </c:pt>
                <c:pt idx="72" formatCode="#,##0.00">
                  <c:v>1.28429899478677</c:v>
                </c:pt>
                <c:pt idx="84" formatCode="#,##0.00">
                  <c:v>1.1211937360696567</c:v>
                </c:pt>
                <c:pt idx="96" formatCode="#,##0.00">
                  <c:v>1.3999999949387325</c:v>
                </c:pt>
                <c:pt idx="108" formatCode="#,##0.00">
                  <c:v>1.1668723918098782</c:v>
                </c:pt>
                <c:pt idx="120" formatCode="#,##0.00">
                  <c:v>1.0604155196501712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6E-4771-BD74-AE5DDE62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976847"/>
        <c:axId val="329976431"/>
      </c:scatterChart>
      <c:valAx>
        <c:axId val="329976847"/>
        <c:scaling>
          <c:orientation val="minMax"/>
          <c:max val="45961"/>
          <c:min val="42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6431"/>
        <c:crosses val="autoZero"/>
        <c:crossBetween val="midCat"/>
        <c:majorUnit val="365.24"/>
        <c:minorUnit val="365.24"/>
      </c:valAx>
      <c:valAx>
        <c:axId val="32997643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6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162</xdr:row>
      <xdr:rowOff>121920</xdr:rowOff>
    </xdr:from>
    <xdr:to>
      <xdr:col>15</xdr:col>
      <xdr:colOff>502920</xdr:colOff>
      <xdr:row>187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84B4BF-A4AE-40B5-A48C-C696A6D78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%20FP&amp;A/KPIs/Financial%20Metrics%20Model/2016-2022%20Financial%20Monthly%20Metrics/2016%20Financial%20Monthly%20Metrics/Key%20Fin%20Metric%20Calcs_2016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Month"/>
      <sheetName val="DATA-Actuals"/>
      <sheetName val="DATA-Targets"/>
      <sheetName val="forTargetSlide"/>
      <sheetName val="RPT-TARGETSummary"/>
      <sheetName val="RPT-ACTSummary"/>
      <sheetName val="RPT-DaysLiq_UnrestrFunds"/>
      <sheetName val="RPT-DaysLiq_CredFac"/>
      <sheetName val="RPT-DaysLiq_CofC"/>
      <sheetName val="RPT-C2MS_Base+Steam"/>
      <sheetName val="RPT-C2MS_FAC"/>
      <sheetName val="RPT-C2MS_ES"/>
      <sheetName val="RPT-TIER"/>
      <sheetName val="RPT-DSC"/>
      <sheetName val="RPT-EquityRatio"/>
      <sheetName val="Lists"/>
      <sheetName val="2BDe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D2">
            <v>42735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D674-9ADA-4750-A87B-87B6461CDB7B}">
  <sheetPr>
    <pageSetUpPr fitToPage="1"/>
  </sheetPr>
  <dimension ref="B1:Y161"/>
  <sheetViews>
    <sheetView tabSelected="1" zoomScaleNormal="100" workbookViewId="0">
      <selection activeCell="X5" sqref="X5"/>
    </sheetView>
  </sheetViews>
  <sheetFormatPr defaultRowHeight="12.75" x14ac:dyDescent="0.2"/>
  <cols>
    <col min="1" max="1" width="2.7109375" customWidth="1"/>
    <col min="2" max="2" width="10.42578125" bestFit="1" customWidth="1"/>
    <col min="3" max="3" width="1.7109375" customWidth="1"/>
    <col min="4" max="5" width="13.7109375" customWidth="1"/>
    <col min="6" max="6" width="1.7109375" customWidth="1"/>
    <col min="7" max="8" width="13.7109375" customWidth="1"/>
    <col min="9" max="9" width="9.7109375" customWidth="1"/>
    <col min="10" max="10" width="3.7109375" customWidth="1"/>
    <col min="11" max="12" width="13.7109375" customWidth="1"/>
    <col min="13" max="13" width="1.7109375" customWidth="1"/>
    <col min="14" max="15" width="13.7109375" customWidth="1"/>
    <col min="16" max="16" width="9.7109375" customWidth="1"/>
    <col min="17" max="17" width="3.7109375" customWidth="1"/>
    <col min="18" max="19" width="13.7109375" customWidth="1"/>
    <col min="20" max="20" width="1.7109375" customWidth="1"/>
    <col min="21" max="22" width="13.7109375" customWidth="1"/>
    <col min="23" max="23" width="9.7109375" customWidth="1"/>
    <col min="25" max="25" width="11.5703125" bestFit="1" customWidth="1"/>
  </cols>
  <sheetData>
    <row r="1" spans="2:25" ht="18" x14ac:dyDescent="0.25">
      <c r="B1" s="13" t="s">
        <v>41</v>
      </c>
    </row>
    <row r="2" spans="2:25" ht="18" x14ac:dyDescent="0.25">
      <c r="B2" s="13" t="s">
        <v>42</v>
      </c>
    </row>
    <row r="3" spans="2:25" ht="18" x14ac:dyDescent="0.25">
      <c r="B3" s="13" t="s">
        <v>43</v>
      </c>
    </row>
    <row r="6" spans="2:25" x14ac:dyDescent="0.2">
      <c r="D6" s="19" t="s">
        <v>22</v>
      </c>
      <c r="E6" s="20"/>
      <c r="F6" s="21"/>
      <c r="G6" s="20"/>
      <c r="H6" s="20"/>
      <c r="I6" s="22"/>
      <c r="K6" s="19" t="s">
        <v>23</v>
      </c>
      <c r="L6" s="20"/>
      <c r="M6" s="21"/>
      <c r="N6" s="20"/>
      <c r="O6" s="20"/>
      <c r="P6" s="22"/>
      <c r="R6" s="19" t="s">
        <v>44</v>
      </c>
      <c r="S6" s="20"/>
      <c r="T6" s="21"/>
      <c r="U6" s="20"/>
      <c r="V6" s="20"/>
      <c r="W6" s="22"/>
      <c r="Y6" s="20" t="s">
        <v>45</v>
      </c>
    </row>
    <row r="7" spans="2:25" ht="6" customHeight="1" x14ac:dyDescent="0.2">
      <c r="D7" s="3"/>
      <c r="E7" s="3"/>
      <c r="G7" s="3"/>
      <c r="H7" s="3"/>
      <c r="K7" s="3"/>
      <c r="L7" s="3"/>
      <c r="N7" s="3"/>
      <c r="O7" s="3"/>
      <c r="R7" s="3"/>
      <c r="S7" s="3"/>
      <c r="U7" s="3"/>
      <c r="V7" s="3"/>
    </row>
    <row r="8" spans="2:25" x14ac:dyDescent="0.2">
      <c r="D8" s="23" t="s">
        <v>11</v>
      </c>
      <c r="E8" s="23" t="s">
        <v>12</v>
      </c>
      <c r="F8" s="24"/>
      <c r="G8" s="23" t="s">
        <v>13</v>
      </c>
      <c r="H8" s="23" t="s">
        <v>15</v>
      </c>
      <c r="I8" s="23" t="s">
        <v>21</v>
      </c>
      <c r="J8" s="24"/>
      <c r="K8" s="23" t="s">
        <v>24</v>
      </c>
      <c r="L8" s="23" t="s">
        <v>25</v>
      </c>
      <c r="M8" s="24"/>
      <c r="N8" s="23" t="s">
        <v>26</v>
      </c>
      <c r="O8" s="23" t="s">
        <v>27</v>
      </c>
      <c r="P8" s="23" t="s">
        <v>28</v>
      </c>
      <c r="Q8" s="24"/>
      <c r="R8" s="23" t="s">
        <v>33</v>
      </c>
      <c r="S8" s="23" t="s">
        <v>34</v>
      </c>
      <c r="T8" s="24"/>
      <c r="U8" s="23" t="s">
        <v>35</v>
      </c>
      <c r="V8" s="23" t="s">
        <v>36</v>
      </c>
      <c r="W8" s="23" t="s">
        <v>37</v>
      </c>
    </row>
    <row r="9" spans="2:25" ht="6" customHeight="1" x14ac:dyDescent="0.2">
      <c r="D9" s="3"/>
      <c r="E9" s="3"/>
      <c r="G9" s="3"/>
      <c r="H9" s="3"/>
      <c r="K9" s="3"/>
      <c r="L9" s="3"/>
      <c r="N9" s="3"/>
      <c r="O9" s="3"/>
      <c r="R9" s="3"/>
      <c r="S9" s="3"/>
      <c r="U9" s="3"/>
      <c r="V9" s="3"/>
    </row>
    <row r="10" spans="2:25" x14ac:dyDescent="0.2">
      <c r="D10" s="3"/>
      <c r="E10" s="3"/>
      <c r="G10" s="9" t="s">
        <v>9</v>
      </c>
      <c r="H10" s="9" t="s">
        <v>9</v>
      </c>
      <c r="I10" s="14" t="s">
        <v>9</v>
      </c>
      <c r="K10" s="3"/>
      <c r="L10" s="3"/>
      <c r="N10" s="9" t="s">
        <v>9</v>
      </c>
      <c r="O10" s="9" t="s">
        <v>9</v>
      </c>
      <c r="P10" s="14" t="s">
        <v>9</v>
      </c>
      <c r="R10" s="3"/>
      <c r="S10" s="3"/>
      <c r="U10" s="9" t="s">
        <v>9</v>
      </c>
      <c r="V10" s="9" t="s">
        <v>9</v>
      </c>
      <c r="W10" s="14" t="s">
        <v>9</v>
      </c>
    </row>
    <row r="11" spans="2:25" ht="11.1" customHeight="1" x14ac:dyDescent="0.2">
      <c r="D11" s="3"/>
      <c r="E11" s="3"/>
      <c r="G11" s="7" t="s">
        <v>8</v>
      </c>
      <c r="H11" s="7" t="s">
        <v>10</v>
      </c>
      <c r="I11" s="15" t="s">
        <v>17</v>
      </c>
      <c r="K11" s="3"/>
      <c r="L11" s="3"/>
      <c r="N11" s="7" t="s">
        <v>8</v>
      </c>
      <c r="O11" s="7" t="s">
        <v>10</v>
      </c>
      <c r="P11" s="15" t="s">
        <v>17</v>
      </c>
      <c r="R11" s="3"/>
      <c r="S11" s="3"/>
      <c r="U11" s="7" t="s">
        <v>8</v>
      </c>
      <c r="V11" s="7" t="s">
        <v>10</v>
      </c>
      <c r="W11" s="15" t="s">
        <v>17</v>
      </c>
    </row>
    <row r="12" spans="2:25" ht="6" customHeight="1" x14ac:dyDescent="0.2">
      <c r="D12" s="3"/>
      <c r="E12" s="3"/>
      <c r="G12" s="3"/>
      <c r="H12" s="3"/>
      <c r="K12" s="3"/>
      <c r="L12" s="3"/>
      <c r="N12" s="3"/>
      <c r="O12" s="3"/>
      <c r="R12" s="3"/>
      <c r="S12" s="3"/>
      <c r="U12" s="3"/>
      <c r="V12" s="3"/>
    </row>
    <row r="13" spans="2:25" x14ac:dyDescent="0.2">
      <c r="B13" s="6"/>
      <c r="C13" s="5"/>
      <c r="D13" s="6"/>
      <c r="E13" s="6" t="s">
        <v>5</v>
      </c>
      <c r="G13" s="8" t="s">
        <v>18</v>
      </c>
      <c r="H13" s="9" t="s">
        <v>5</v>
      </c>
      <c r="I13" s="9"/>
      <c r="K13" s="6"/>
      <c r="L13" s="6" t="s">
        <v>5</v>
      </c>
      <c r="N13" s="8" t="s">
        <v>18</v>
      </c>
      <c r="O13" s="9" t="s">
        <v>5</v>
      </c>
      <c r="P13" s="9"/>
      <c r="R13" s="6"/>
      <c r="S13" s="6" t="s">
        <v>5</v>
      </c>
      <c r="U13" s="8" t="s">
        <v>18</v>
      </c>
      <c r="V13" s="9" t="s">
        <v>5</v>
      </c>
      <c r="W13" s="9"/>
    </row>
    <row r="14" spans="2:25" ht="11.1" customHeight="1" x14ac:dyDescent="0.2">
      <c r="B14" s="6" t="s">
        <v>1</v>
      </c>
      <c r="C14" s="5"/>
      <c r="D14" s="6" t="s">
        <v>3</v>
      </c>
      <c r="E14" s="6" t="s">
        <v>7</v>
      </c>
      <c r="G14" s="9" t="s">
        <v>19</v>
      </c>
      <c r="H14" s="9" t="s">
        <v>7</v>
      </c>
      <c r="I14" s="9"/>
      <c r="K14" s="6" t="s">
        <v>3</v>
      </c>
      <c r="L14" s="6" t="s">
        <v>7</v>
      </c>
      <c r="N14" s="9" t="s">
        <v>19</v>
      </c>
      <c r="O14" s="9" t="s">
        <v>7</v>
      </c>
      <c r="P14" s="9"/>
      <c r="R14" s="6" t="s">
        <v>3</v>
      </c>
      <c r="S14" s="6" t="s">
        <v>7</v>
      </c>
      <c r="U14" s="9" t="s">
        <v>19</v>
      </c>
      <c r="V14" s="9" t="s">
        <v>7</v>
      </c>
      <c r="W14" s="9"/>
    </row>
    <row r="15" spans="2:25" ht="11.1" customHeight="1" x14ac:dyDescent="0.2">
      <c r="B15" s="7" t="s">
        <v>2</v>
      </c>
      <c r="C15" s="5"/>
      <c r="D15" s="7" t="s">
        <v>4</v>
      </c>
      <c r="E15" s="7" t="s">
        <v>6</v>
      </c>
      <c r="G15" s="7" t="s">
        <v>20</v>
      </c>
      <c r="H15" s="7" t="s">
        <v>6</v>
      </c>
      <c r="I15" s="7"/>
      <c r="K15" s="7" t="s">
        <v>4</v>
      </c>
      <c r="L15" s="7" t="s">
        <v>6</v>
      </c>
      <c r="N15" s="7" t="s">
        <v>20</v>
      </c>
      <c r="O15" s="7" t="s">
        <v>6</v>
      </c>
      <c r="P15" s="7"/>
      <c r="R15" s="7" t="s">
        <v>4</v>
      </c>
      <c r="S15" s="7" t="s">
        <v>6</v>
      </c>
      <c r="U15" s="7" t="s">
        <v>20</v>
      </c>
      <c r="V15" s="7" t="s">
        <v>6</v>
      </c>
      <c r="W15" s="7"/>
    </row>
    <row r="16" spans="2:25" x14ac:dyDescent="0.2">
      <c r="B16" s="4"/>
      <c r="C16" s="5"/>
      <c r="D16" s="25">
        <v>0</v>
      </c>
      <c r="E16" s="25"/>
      <c r="F16" s="24"/>
      <c r="G16" s="26" t="s">
        <v>14</v>
      </c>
      <c r="H16" s="27" t="s">
        <v>16</v>
      </c>
      <c r="I16" s="27" t="s">
        <v>31</v>
      </c>
      <c r="J16" s="24"/>
      <c r="K16" s="25"/>
      <c r="L16" s="25"/>
      <c r="M16" s="24"/>
      <c r="N16" s="26" t="s">
        <v>29</v>
      </c>
      <c r="O16" s="27" t="s">
        <v>30</v>
      </c>
      <c r="P16" s="27" t="s">
        <v>32</v>
      </c>
      <c r="Q16" s="24"/>
      <c r="R16" s="25"/>
      <c r="S16" s="25"/>
      <c r="T16" s="24"/>
      <c r="U16" s="26" t="s">
        <v>38</v>
      </c>
      <c r="V16" s="27" t="s">
        <v>39</v>
      </c>
      <c r="W16" s="27" t="s">
        <v>40</v>
      </c>
    </row>
    <row r="17" spans="2:25" ht="5.0999999999999996" customHeight="1" x14ac:dyDescent="0.2"/>
    <row r="18" spans="2:25" ht="12.75" customHeight="1" x14ac:dyDescent="0.2">
      <c r="B18" s="1">
        <v>41670</v>
      </c>
      <c r="D18" s="2">
        <v>24376720.940000005</v>
      </c>
      <c r="E18" s="2">
        <v>9462136.4600000009</v>
      </c>
      <c r="G18" s="2">
        <f t="shared" ref="G18:G29" si="0">SUM(D18:E18)</f>
        <v>33838857.400000006</v>
      </c>
      <c r="H18" s="2">
        <f t="shared" ref="H18:H29" si="1">+E18</f>
        <v>9462136.4600000009</v>
      </c>
      <c r="I18" s="16">
        <f t="shared" ref="I18:I29" si="2">+G18/H18</f>
        <v>3.5762385739256186</v>
      </c>
      <c r="P18" s="18"/>
      <c r="W18" s="18"/>
    </row>
    <row r="19" spans="2:25" ht="12.75" customHeight="1" x14ac:dyDescent="0.2">
      <c r="B19" s="1">
        <v>41698</v>
      </c>
      <c r="D19" s="2">
        <v>14354261.949999996</v>
      </c>
      <c r="E19" s="2">
        <v>9139785.5800000001</v>
      </c>
      <c r="G19" s="2">
        <f t="shared" si="0"/>
        <v>23494047.529999994</v>
      </c>
      <c r="H19" s="2">
        <f t="shared" si="1"/>
        <v>9139785.5800000001</v>
      </c>
      <c r="I19" s="16">
        <f t="shared" si="2"/>
        <v>2.5705250220979465</v>
      </c>
      <c r="P19" s="18"/>
      <c r="W19" s="18"/>
    </row>
    <row r="20" spans="2:25" ht="12.75" customHeight="1" x14ac:dyDescent="0.2">
      <c r="B20" s="1">
        <v>41729</v>
      </c>
      <c r="D20" s="2">
        <v>9847111.6199999899</v>
      </c>
      <c r="E20" s="2">
        <v>10057595.93</v>
      </c>
      <c r="G20" s="2">
        <f t="shared" si="0"/>
        <v>19904707.54999999</v>
      </c>
      <c r="H20" s="2">
        <f t="shared" si="1"/>
        <v>10057595.93</v>
      </c>
      <c r="I20" s="16">
        <f t="shared" si="2"/>
        <v>1.9790721051566436</v>
      </c>
      <c r="P20" s="18"/>
      <c r="W20" s="18"/>
    </row>
    <row r="21" spans="2:25" ht="12.75" customHeight="1" x14ac:dyDescent="0.2">
      <c r="B21" s="1">
        <v>41759</v>
      </c>
      <c r="D21" s="2">
        <v>-5107622.0600000042</v>
      </c>
      <c r="E21" s="2">
        <v>9641330.9800000004</v>
      </c>
      <c r="G21" s="2">
        <f t="shared" si="0"/>
        <v>4533708.9199999962</v>
      </c>
      <c r="H21" s="2">
        <f t="shared" si="1"/>
        <v>9641330.9800000004</v>
      </c>
      <c r="I21" s="16">
        <f t="shared" si="2"/>
        <v>0.47023683030950109</v>
      </c>
      <c r="P21" s="18"/>
      <c r="W21" s="18"/>
    </row>
    <row r="22" spans="2:25" ht="12.75" customHeight="1" x14ac:dyDescent="0.2">
      <c r="B22" s="1">
        <v>41790</v>
      </c>
      <c r="D22" s="2">
        <v>2605430.8500000108</v>
      </c>
      <c r="E22" s="2">
        <v>9921579.2799999993</v>
      </c>
      <c r="G22" s="2">
        <f t="shared" si="0"/>
        <v>12527010.13000001</v>
      </c>
      <c r="H22" s="2">
        <f t="shared" si="1"/>
        <v>9921579.2799999993</v>
      </c>
      <c r="I22" s="16">
        <f t="shared" si="2"/>
        <v>1.262602432180536</v>
      </c>
      <c r="P22" s="18"/>
      <c r="W22" s="18"/>
    </row>
    <row r="23" spans="2:25" ht="12.75" customHeight="1" x14ac:dyDescent="0.2">
      <c r="B23" s="1">
        <v>41820</v>
      </c>
      <c r="D23" s="2">
        <v>5434441.7299999986</v>
      </c>
      <c r="E23" s="2">
        <v>9620467.2899999991</v>
      </c>
      <c r="G23" s="2">
        <f t="shared" si="0"/>
        <v>15054909.019999998</v>
      </c>
      <c r="H23" s="2">
        <f t="shared" si="1"/>
        <v>9620467.2899999991</v>
      </c>
      <c r="I23" s="16">
        <f t="shared" si="2"/>
        <v>1.5648833436239455</v>
      </c>
      <c r="P23" s="18"/>
      <c r="W23" s="18"/>
    </row>
    <row r="24" spans="2:25" ht="12.75" customHeight="1" x14ac:dyDescent="0.2">
      <c r="B24" s="1">
        <v>41851</v>
      </c>
      <c r="D24" s="2">
        <v>1513741.9299999899</v>
      </c>
      <c r="E24" s="2">
        <v>9838077.8699999992</v>
      </c>
      <c r="G24" s="2">
        <f t="shared" si="0"/>
        <v>11351819.79999999</v>
      </c>
      <c r="H24" s="2">
        <f t="shared" si="1"/>
        <v>9838077.8699999992</v>
      </c>
      <c r="I24" s="16">
        <f t="shared" si="2"/>
        <v>1.153865617857728</v>
      </c>
      <c r="P24" s="18"/>
      <c r="W24" s="18"/>
    </row>
    <row r="25" spans="2:25" ht="12.75" customHeight="1" x14ac:dyDescent="0.2">
      <c r="B25" s="1">
        <v>41882</v>
      </c>
      <c r="D25" s="2">
        <v>4918960.2699999977</v>
      </c>
      <c r="E25" s="2">
        <v>9858943.3699999992</v>
      </c>
      <c r="G25" s="2">
        <f t="shared" si="0"/>
        <v>14777903.639999997</v>
      </c>
      <c r="H25" s="2">
        <f t="shared" si="1"/>
        <v>9858943.3699999992</v>
      </c>
      <c r="I25" s="16">
        <f t="shared" si="2"/>
        <v>1.4989338193145538</v>
      </c>
      <c r="P25" s="18"/>
      <c r="W25" s="18"/>
    </row>
    <row r="26" spans="2:25" ht="12.75" customHeight="1" x14ac:dyDescent="0.2">
      <c r="B26" s="1">
        <v>41912</v>
      </c>
      <c r="D26" s="2">
        <v>9930761.3399999961</v>
      </c>
      <c r="E26" s="2">
        <v>9568148.0999999996</v>
      </c>
      <c r="G26" s="2">
        <f t="shared" si="0"/>
        <v>19498909.439999998</v>
      </c>
      <c r="H26" s="2">
        <f t="shared" si="1"/>
        <v>9568148.0999999996</v>
      </c>
      <c r="I26" s="16">
        <f t="shared" si="2"/>
        <v>2.0378979543596318</v>
      </c>
      <c r="P26" s="18"/>
      <c r="W26" s="18"/>
    </row>
    <row r="27" spans="2:25" ht="12.75" customHeight="1" x14ac:dyDescent="0.2">
      <c r="B27" s="1">
        <v>41943</v>
      </c>
      <c r="D27" s="2">
        <v>-5515685.7100000009</v>
      </c>
      <c r="E27" s="2">
        <v>9766679.1400000006</v>
      </c>
      <c r="G27" s="2">
        <f t="shared" si="0"/>
        <v>4250993.43</v>
      </c>
      <c r="H27" s="2">
        <f t="shared" si="1"/>
        <v>9766679.1400000006</v>
      </c>
      <c r="I27" s="16">
        <f t="shared" si="2"/>
        <v>0.43525474412175674</v>
      </c>
      <c r="P27" s="18"/>
      <c r="W27" s="18"/>
    </row>
    <row r="28" spans="2:25" ht="12.75" customHeight="1" x14ac:dyDescent="0.2">
      <c r="B28" s="1">
        <v>41973</v>
      </c>
      <c r="D28" s="2">
        <v>5606697.4700000146</v>
      </c>
      <c r="E28" s="2">
        <v>9475728.0399999991</v>
      </c>
      <c r="G28" s="2">
        <f t="shared" si="0"/>
        <v>15082425.510000013</v>
      </c>
      <c r="H28" s="2">
        <f t="shared" si="1"/>
        <v>9475728.0399999991</v>
      </c>
      <c r="I28" s="16">
        <f t="shared" si="2"/>
        <v>1.5916904164336922</v>
      </c>
      <c r="P28" s="18"/>
      <c r="W28" s="18"/>
    </row>
    <row r="29" spans="2:25" ht="12.75" customHeight="1" x14ac:dyDescent="0.2">
      <c r="B29" s="1">
        <v>42004</v>
      </c>
      <c r="D29" s="2">
        <v>-3119897.5700000129</v>
      </c>
      <c r="E29" s="2">
        <v>9797943.4600000009</v>
      </c>
      <c r="G29" s="2">
        <f t="shared" si="0"/>
        <v>6678045.8899999876</v>
      </c>
      <c r="H29" s="2">
        <f t="shared" si="1"/>
        <v>9797943.4600000009</v>
      </c>
      <c r="I29" s="16">
        <f t="shared" si="2"/>
        <v>0.68157628356022248</v>
      </c>
      <c r="K29" s="11">
        <f>SUM(D18:D29)</f>
        <v>64844922.759999983</v>
      </c>
      <c r="L29" s="11">
        <f>SUM(E18:E29)</f>
        <v>116148415.5</v>
      </c>
      <c r="N29" s="11">
        <f>SUM(K29:L29)</f>
        <v>180993338.25999999</v>
      </c>
      <c r="O29" s="11">
        <f>+L29</f>
        <v>116148415.5</v>
      </c>
      <c r="P29" s="17">
        <f>+N29/O29</f>
        <v>1.5582936493868915</v>
      </c>
      <c r="R29" s="11">
        <f>SUM(D18:D29)</f>
        <v>64844922.759999983</v>
      </c>
      <c r="S29" s="11">
        <f>SUM(E18:E29)</f>
        <v>116148415.5</v>
      </c>
      <c r="U29" s="11">
        <f>SUM(R29:S29)</f>
        <v>180993338.25999999</v>
      </c>
      <c r="V29" s="11">
        <f>+S29</f>
        <v>116148415.5</v>
      </c>
      <c r="W29" s="17">
        <f>+U29/V29</f>
        <v>1.5582936493868915</v>
      </c>
      <c r="Y29" s="2">
        <f>W29</f>
        <v>1.5582936493868915</v>
      </c>
    </row>
    <row r="30" spans="2:25" x14ac:dyDescent="0.2">
      <c r="B30" s="10">
        <v>42035</v>
      </c>
      <c r="C30" s="1"/>
      <c r="D30" s="11">
        <v>15966822.380000019</v>
      </c>
      <c r="E30" s="11">
        <v>9746875.5600000005</v>
      </c>
      <c r="G30" s="11">
        <f>SUM(D30:E30)</f>
        <v>25713697.94000002</v>
      </c>
      <c r="H30" s="11">
        <f>+E30</f>
        <v>9746875.5600000005</v>
      </c>
      <c r="I30" s="17">
        <f>+G30/H30</f>
        <v>2.6381477614760906</v>
      </c>
      <c r="K30" s="11">
        <f>SUM(D$30:D30)</f>
        <v>15966822.380000019</v>
      </c>
      <c r="L30" s="11">
        <f>SUM(E$30:E30)</f>
        <v>9746875.5600000005</v>
      </c>
      <c r="N30" s="11">
        <f>SUM(K30:L30)</f>
        <v>25713697.94000002</v>
      </c>
      <c r="O30" s="11">
        <f>+L30</f>
        <v>9746875.5600000005</v>
      </c>
      <c r="P30" s="17">
        <f>+N30/O30</f>
        <v>2.6381477614760906</v>
      </c>
      <c r="R30" s="11">
        <f>SUM(D19:D30)</f>
        <v>56435024.199999988</v>
      </c>
      <c r="S30" s="11">
        <f>SUM(E19:E30)</f>
        <v>116433154.59999999</v>
      </c>
      <c r="U30" s="11">
        <f>SUM(R30:S30)</f>
        <v>172868178.79999998</v>
      </c>
      <c r="V30" s="11">
        <f>+S30</f>
        <v>116433154.59999999</v>
      </c>
      <c r="W30" s="17">
        <f>+U30/V30</f>
        <v>1.4846989192543958</v>
      </c>
    </row>
    <row r="31" spans="2:25" x14ac:dyDescent="0.2">
      <c r="B31" s="10">
        <v>42063</v>
      </c>
      <c r="C31" s="1"/>
      <c r="D31" s="11">
        <v>18259314.049999997</v>
      </c>
      <c r="E31" s="11">
        <v>8879825.9600000009</v>
      </c>
      <c r="G31" s="11">
        <f t="shared" ref="G31:G94" si="3">SUM(D31:E31)</f>
        <v>27139140.009999998</v>
      </c>
      <c r="H31" s="11">
        <f t="shared" ref="H31:H94" si="4">+E31</f>
        <v>8879825.9600000009</v>
      </c>
      <c r="I31" s="17">
        <f t="shared" ref="I31:I94" si="5">+G31/H31</f>
        <v>3.0562693607116591</v>
      </c>
      <c r="K31" s="11">
        <f>SUM(D$30:D31)</f>
        <v>34226136.430000015</v>
      </c>
      <c r="L31" s="11">
        <f>SUM(E$30:E31)</f>
        <v>18626701.520000003</v>
      </c>
      <c r="N31" s="11">
        <f t="shared" ref="N31:N94" si="6">SUM(K31:L31)</f>
        <v>52852837.950000018</v>
      </c>
      <c r="O31" s="11">
        <f t="shared" ref="O31:O94" si="7">+L31</f>
        <v>18626701.520000003</v>
      </c>
      <c r="P31" s="17">
        <f t="shared" ref="P31:P94" si="8">+N31/O31</f>
        <v>2.8374770430100287</v>
      </c>
      <c r="R31" s="11">
        <f t="shared" ref="R31:S31" si="9">SUM(D20:D31)</f>
        <v>60340076.299999997</v>
      </c>
      <c r="S31" s="11">
        <f t="shared" si="9"/>
        <v>116173194.98000002</v>
      </c>
      <c r="U31" s="11">
        <f t="shared" ref="U31:U94" si="10">SUM(R31:S31)</f>
        <v>176513271.28000003</v>
      </c>
      <c r="V31" s="11">
        <f t="shared" ref="V31:V94" si="11">+S31</f>
        <v>116173194.98000002</v>
      </c>
      <c r="W31" s="17">
        <f t="shared" ref="W31:W94" si="12">+U31/V31</f>
        <v>1.5193975797118084</v>
      </c>
    </row>
    <row r="32" spans="2:25" x14ac:dyDescent="0.2">
      <c r="B32" s="10">
        <v>42094</v>
      </c>
      <c r="C32" s="1"/>
      <c r="D32" s="11">
        <v>4504657.240000017</v>
      </c>
      <c r="E32" s="11">
        <v>9741292.9499999993</v>
      </c>
      <c r="G32" s="11">
        <f t="shared" si="3"/>
        <v>14245950.190000016</v>
      </c>
      <c r="H32" s="11">
        <f t="shared" si="4"/>
        <v>9741292.9499999993</v>
      </c>
      <c r="I32" s="17">
        <f t="shared" si="5"/>
        <v>1.4624290905859696</v>
      </c>
      <c r="K32" s="11">
        <f>SUM(D$30:D32)</f>
        <v>38730793.670000032</v>
      </c>
      <c r="L32" s="11">
        <f>SUM(E$30:E32)</f>
        <v>28367994.470000003</v>
      </c>
      <c r="N32" s="11">
        <f t="shared" si="6"/>
        <v>67098788.14000003</v>
      </c>
      <c r="O32" s="11">
        <f t="shared" si="7"/>
        <v>28367994.470000003</v>
      </c>
      <c r="P32" s="17">
        <f t="shared" si="8"/>
        <v>2.3652989713798411</v>
      </c>
      <c r="R32" s="11">
        <f t="shared" ref="R32:S32" si="13">SUM(D21:D32)</f>
        <v>54997621.920000024</v>
      </c>
      <c r="S32" s="11">
        <f t="shared" si="13"/>
        <v>115856892.00000001</v>
      </c>
      <c r="U32" s="11">
        <f t="shared" si="10"/>
        <v>170854513.92000005</v>
      </c>
      <c r="V32" s="11">
        <f t="shared" si="11"/>
        <v>115856892.00000001</v>
      </c>
      <c r="W32" s="17">
        <f t="shared" si="12"/>
        <v>1.4747030666073799</v>
      </c>
    </row>
    <row r="33" spans="2:25" x14ac:dyDescent="0.2">
      <c r="B33" s="10">
        <v>42124</v>
      </c>
      <c r="C33" s="1"/>
      <c r="D33" s="11">
        <v>-6296342.6200000159</v>
      </c>
      <c r="E33" s="11">
        <v>9367641.4000000004</v>
      </c>
      <c r="G33" s="11">
        <f t="shared" si="3"/>
        <v>3071298.7799999844</v>
      </c>
      <c r="H33" s="11">
        <f t="shared" si="4"/>
        <v>9367641.4000000004</v>
      </c>
      <c r="I33" s="17">
        <f t="shared" si="5"/>
        <v>0.32786254819702904</v>
      </c>
      <c r="K33" s="11">
        <f>SUM(D$30:D33)</f>
        <v>32434451.050000016</v>
      </c>
      <c r="L33" s="11">
        <f>SUM(E$30:E33)</f>
        <v>37735635.870000005</v>
      </c>
      <c r="N33" s="11">
        <f t="shared" si="6"/>
        <v>70170086.920000017</v>
      </c>
      <c r="O33" s="11">
        <f t="shared" si="7"/>
        <v>37735635.870000005</v>
      </c>
      <c r="P33" s="17">
        <f t="shared" si="8"/>
        <v>1.8595178086235866</v>
      </c>
      <c r="R33" s="11">
        <f t="shared" ref="R33:S33" si="14">SUM(D22:D33)</f>
        <v>53808901.360000014</v>
      </c>
      <c r="S33" s="11">
        <f t="shared" si="14"/>
        <v>115583202.42000003</v>
      </c>
      <c r="U33" s="11">
        <f t="shared" si="10"/>
        <v>169392103.78000003</v>
      </c>
      <c r="V33" s="11">
        <f t="shared" si="11"/>
        <v>115583202.42000003</v>
      </c>
      <c r="W33" s="17">
        <f t="shared" si="12"/>
        <v>1.4655425722197253</v>
      </c>
    </row>
    <row r="34" spans="2:25" x14ac:dyDescent="0.2">
      <c r="B34" s="10">
        <v>42155</v>
      </c>
      <c r="C34" s="1"/>
      <c r="D34" s="11">
        <v>-58775.510000014503</v>
      </c>
      <c r="E34" s="11">
        <v>9649487.2400000002</v>
      </c>
      <c r="G34" s="11">
        <f t="shared" si="3"/>
        <v>9590711.7299999855</v>
      </c>
      <c r="H34" s="11">
        <f t="shared" si="4"/>
        <v>9649487.2400000002</v>
      </c>
      <c r="I34" s="17">
        <f t="shared" si="5"/>
        <v>0.99390894992260592</v>
      </c>
      <c r="K34" s="11">
        <f>SUM(D$30:D34)</f>
        <v>32375675.540000003</v>
      </c>
      <c r="L34" s="11">
        <f>SUM(E$30:E34)</f>
        <v>47385123.110000007</v>
      </c>
      <c r="N34" s="11">
        <f t="shared" si="6"/>
        <v>79760798.650000006</v>
      </c>
      <c r="O34" s="11">
        <f t="shared" si="7"/>
        <v>47385123.110000007</v>
      </c>
      <c r="P34" s="17">
        <f t="shared" si="8"/>
        <v>1.6832455719243988</v>
      </c>
      <c r="R34" s="11">
        <f t="shared" ref="R34:S34" si="15">SUM(D23:D34)</f>
        <v>51144694.999999993</v>
      </c>
      <c r="S34" s="11">
        <f t="shared" si="15"/>
        <v>115311110.38</v>
      </c>
      <c r="U34" s="11">
        <f t="shared" si="10"/>
        <v>166455805.38</v>
      </c>
      <c r="V34" s="11">
        <f t="shared" si="11"/>
        <v>115311110.38</v>
      </c>
      <c r="W34" s="17">
        <f t="shared" si="12"/>
        <v>1.4435365753695035</v>
      </c>
    </row>
    <row r="35" spans="2:25" x14ac:dyDescent="0.2">
      <c r="B35" s="10">
        <v>42185</v>
      </c>
      <c r="C35" s="1"/>
      <c r="D35" s="11">
        <v>5135794.5400000131</v>
      </c>
      <c r="E35" s="11">
        <v>9365852.2599999998</v>
      </c>
      <c r="G35" s="11">
        <f t="shared" si="3"/>
        <v>14501646.800000012</v>
      </c>
      <c r="H35" s="11">
        <f t="shared" si="4"/>
        <v>9365852.2599999998</v>
      </c>
      <c r="I35" s="17">
        <f t="shared" si="5"/>
        <v>1.5483531447462755</v>
      </c>
      <c r="K35" s="11">
        <f>SUM(D$30:D35)</f>
        <v>37511470.080000013</v>
      </c>
      <c r="L35" s="11">
        <f>SUM(E$30:E35)</f>
        <v>56750975.370000005</v>
      </c>
      <c r="N35" s="11">
        <f t="shared" si="6"/>
        <v>94262445.450000018</v>
      </c>
      <c r="O35" s="11">
        <f t="shared" si="7"/>
        <v>56750975.370000005</v>
      </c>
      <c r="P35" s="17">
        <f t="shared" si="8"/>
        <v>1.660983707071747</v>
      </c>
      <c r="R35" s="11">
        <f t="shared" ref="R35:S35" si="16">SUM(D24:D35)</f>
        <v>50846047.810000002</v>
      </c>
      <c r="S35" s="11">
        <f t="shared" si="16"/>
        <v>115056495.35000001</v>
      </c>
      <c r="U35" s="11">
        <f t="shared" si="10"/>
        <v>165902543.16000003</v>
      </c>
      <c r="V35" s="11">
        <f t="shared" si="11"/>
        <v>115056495.35000001</v>
      </c>
      <c r="W35" s="17">
        <f t="shared" si="12"/>
        <v>1.4419224456240141</v>
      </c>
    </row>
    <row r="36" spans="2:25" x14ac:dyDescent="0.2">
      <c r="B36" s="10">
        <v>42216</v>
      </c>
      <c r="C36" s="1"/>
      <c r="D36" s="11">
        <v>12119552.000000011</v>
      </c>
      <c r="E36" s="11">
        <v>9558822.5700000003</v>
      </c>
      <c r="G36" s="11">
        <f t="shared" si="3"/>
        <v>21678374.570000011</v>
      </c>
      <c r="H36" s="11">
        <f t="shared" si="4"/>
        <v>9558822.5700000003</v>
      </c>
      <c r="I36" s="17">
        <f t="shared" si="5"/>
        <v>2.2678917211034717</v>
      </c>
      <c r="K36" s="11">
        <f>SUM(D$30:D36)</f>
        <v>49631022.080000028</v>
      </c>
      <c r="L36" s="11">
        <f>SUM(E$30:E36)</f>
        <v>66309797.940000005</v>
      </c>
      <c r="N36" s="11">
        <f t="shared" si="6"/>
        <v>115940820.02000004</v>
      </c>
      <c r="O36" s="11">
        <f t="shared" si="7"/>
        <v>66309797.940000005</v>
      </c>
      <c r="P36" s="17">
        <f t="shared" si="8"/>
        <v>1.7484719245398448</v>
      </c>
      <c r="R36" s="11">
        <f t="shared" ref="R36:S36" si="17">SUM(D25:D36)</f>
        <v>61451857.880000025</v>
      </c>
      <c r="S36" s="11">
        <f t="shared" si="17"/>
        <v>114777240.05000001</v>
      </c>
      <c r="U36" s="11">
        <f t="shared" si="10"/>
        <v>176229097.93000004</v>
      </c>
      <c r="V36" s="11">
        <f t="shared" si="11"/>
        <v>114777240.05000001</v>
      </c>
      <c r="W36" s="17">
        <f t="shared" si="12"/>
        <v>1.5354010764959147</v>
      </c>
    </row>
    <row r="37" spans="2:25" x14ac:dyDescent="0.2">
      <c r="B37" s="10">
        <v>42247</v>
      </c>
      <c r="C37" s="1"/>
      <c r="D37" s="11">
        <v>6865481.1800000044</v>
      </c>
      <c r="E37" s="11">
        <v>9556459.6999999993</v>
      </c>
      <c r="G37" s="11">
        <f t="shared" si="3"/>
        <v>16421940.880000003</v>
      </c>
      <c r="H37" s="11">
        <f t="shared" si="4"/>
        <v>9556459.6999999993</v>
      </c>
      <c r="I37" s="17">
        <f t="shared" si="5"/>
        <v>1.718412612570323</v>
      </c>
      <c r="K37" s="11">
        <f>SUM(D$30:D37)</f>
        <v>56496503.260000035</v>
      </c>
      <c r="L37" s="11">
        <f>SUM(E$30:E37)</f>
        <v>75866257.640000001</v>
      </c>
      <c r="N37" s="11">
        <f t="shared" si="6"/>
        <v>132362760.90000004</v>
      </c>
      <c r="O37" s="11">
        <f t="shared" si="7"/>
        <v>75866257.640000001</v>
      </c>
      <c r="P37" s="17">
        <f t="shared" si="8"/>
        <v>1.7446855165584523</v>
      </c>
      <c r="R37" s="11">
        <f t="shared" ref="R37:S37" si="18">SUM(D26:D37)</f>
        <v>63398378.790000036</v>
      </c>
      <c r="S37" s="11">
        <f t="shared" si="18"/>
        <v>114474756.38000001</v>
      </c>
      <c r="U37" s="11">
        <f t="shared" si="10"/>
        <v>177873135.17000005</v>
      </c>
      <c r="V37" s="11">
        <f t="shared" si="11"/>
        <v>114474756.38000001</v>
      </c>
      <c r="W37" s="17">
        <f t="shared" si="12"/>
        <v>1.5538197310466295</v>
      </c>
    </row>
    <row r="38" spans="2:25" x14ac:dyDescent="0.2">
      <c r="B38" s="10">
        <v>42277</v>
      </c>
      <c r="C38" s="1"/>
      <c r="D38" s="11">
        <v>4288907.8499999987</v>
      </c>
      <c r="E38" s="11">
        <v>9276606.8200000003</v>
      </c>
      <c r="G38" s="11">
        <f t="shared" si="3"/>
        <v>13565514.669999998</v>
      </c>
      <c r="H38" s="11">
        <f t="shared" si="4"/>
        <v>9276606.8200000003</v>
      </c>
      <c r="I38" s="17">
        <f t="shared" si="5"/>
        <v>1.4623358446919708</v>
      </c>
      <c r="K38" s="11">
        <f>SUM(D$30:D38)</f>
        <v>60785411.110000037</v>
      </c>
      <c r="L38" s="11">
        <f>SUM(E$30:E38)</f>
        <v>85142864.460000008</v>
      </c>
      <c r="N38" s="11">
        <f t="shared" si="6"/>
        <v>145928275.57000005</v>
      </c>
      <c r="O38" s="11">
        <f t="shared" si="7"/>
        <v>85142864.460000008</v>
      </c>
      <c r="P38" s="17">
        <f t="shared" si="8"/>
        <v>1.7139225523538375</v>
      </c>
      <c r="R38" s="11">
        <f t="shared" ref="R38:S38" si="19">SUM(D27:D38)</f>
        <v>57756525.300000034</v>
      </c>
      <c r="S38" s="11">
        <f t="shared" si="19"/>
        <v>114183215.10000002</v>
      </c>
      <c r="U38" s="11">
        <f t="shared" si="10"/>
        <v>171939740.40000007</v>
      </c>
      <c r="V38" s="11">
        <f t="shared" si="11"/>
        <v>114183215.10000002</v>
      </c>
      <c r="W38" s="17">
        <f t="shared" si="12"/>
        <v>1.5058232530010449</v>
      </c>
    </row>
    <row r="39" spans="2:25" x14ac:dyDescent="0.2">
      <c r="B39" s="10">
        <v>42308</v>
      </c>
      <c r="C39" s="1"/>
      <c r="D39" s="11">
        <v>-5517342.1399999931</v>
      </c>
      <c r="E39" s="11">
        <v>9466388.0399999991</v>
      </c>
      <c r="G39" s="11">
        <f t="shared" si="3"/>
        <v>3949045.900000006</v>
      </c>
      <c r="H39" s="11">
        <f t="shared" si="4"/>
        <v>9466388.0399999991</v>
      </c>
      <c r="I39" s="17">
        <f t="shared" si="5"/>
        <v>0.41716501408070383</v>
      </c>
      <c r="K39" s="11">
        <f>SUM(D$30:D39)</f>
        <v>55268068.970000044</v>
      </c>
      <c r="L39" s="11">
        <f>SUM(E$30:E39)</f>
        <v>94609252.5</v>
      </c>
      <c r="N39" s="11">
        <f t="shared" si="6"/>
        <v>149877321.47000003</v>
      </c>
      <c r="O39" s="11">
        <f t="shared" si="7"/>
        <v>94609252.5</v>
      </c>
      <c r="P39" s="17">
        <f t="shared" si="8"/>
        <v>1.584171923036809</v>
      </c>
      <c r="R39" s="11">
        <f t="shared" ref="R39:S39" si="20">SUM(D28:D39)</f>
        <v>57754868.870000049</v>
      </c>
      <c r="S39" s="11">
        <f t="shared" si="20"/>
        <v>113882924</v>
      </c>
      <c r="U39" s="11">
        <f t="shared" si="10"/>
        <v>171637792.87000006</v>
      </c>
      <c r="V39" s="11">
        <f t="shared" si="11"/>
        <v>113882924</v>
      </c>
      <c r="W39" s="17">
        <f t="shared" si="12"/>
        <v>1.5071424831873834</v>
      </c>
    </row>
    <row r="40" spans="2:25" x14ac:dyDescent="0.2">
      <c r="B40" s="10">
        <v>42338</v>
      </c>
      <c r="C40" s="1"/>
      <c r="D40" s="11">
        <v>-5215315.9500000114</v>
      </c>
      <c r="E40" s="11">
        <v>9185046.6199999992</v>
      </c>
      <c r="G40" s="11">
        <f t="shared" si="3"/>
        <v>3969730.6699999878</v>
      </c>
      <c r="H40" s="11">
        <f t="shared" si="4"/>
        <v>9185046.6199999992</v>
      </c>
      <c r="I40" s="17">
        <f t="shared" si="5"/>
        <v>0.43219493969209577</v>
      </c>
      <c r="K40" s="11">
        <f>SUM(D$30:D40)</f>
        <v>50052753.020000033</v>
      </c>
      <c r="L40" s="11">
        <f>SUM(E$30:E40)</f>
        <v>103794299.12</v>
      </c>
      <c r="N40" s="11">
        <f t="shared" si="6"/>
        <v>153847052.14000005</v>
      </c>
      <c r="O40" s="11">
        <f t="shared" si="7"/>
        <v>103794299.12</v>
      </c>
      <c r="P40" s="17">
        <f t="shared" si="8"/>
        <v>1.4822302712611644</v>
      </c>
      <c r="R40" s="11">
        <f t="shared" ref="R40:S40" si="21">SUM(D29:D40)</f>
        <v>46932855.450000025</v>
      </c>
      <c r="S40" s="11">
        <f t="shared" si="21"/>
        <v>113592242.58000001</v>
      </c>
      <c r="U40" s="11">
        <f t="shared" si="10"/>
        <v>160525098.03000003</v>
      </c>
      <c r="V40" s="11">
        <f t="shared" si="11"/>
        <v>113592242.58000001</v>
      </c>
      <c r="W40" s="17">
        <f t="shared" si="12"/>
        <v>1.4131695473566026</v>
      </c>
    </row>
    <row r="41" spans="2:25" x14ac:dyDescent="0.2">
      <c r="B41" s="10">
        <v>42369</v>
      </c>
      <c r="C41" s="1"/>
      <c r="D41" s="11">
        <v>-763137.93000001006</v>
      </c>
      <c r="E41" s="11">
        <v>9464237.9399999995</v>
      </c>
      <c r="G41" s="11">
        <f t="shared" si="3"/>
        <v>8701100.0099999886</v>
      </c>
      <c r="H41" s="11">
        <f t="shared" si="4"/>
        <v>9464237.9399999995</v>
      </c>
      <c r="I41" s="17">
        <f t="shared" si="5"/>
        <v>0.91936615131212451</v>
      </c>
      <c r="K41" s="11">
        <f>SUM(D$30:D41)</f>
        <v>49289615.090000026</v>
      </c>
      <c r="L41" s="11">
        <f>SUM(E$30:E41)</f>
        <v>113258537.06</v>
      </c>
      <c r="N41" s="11">
        <f t="shared" si="6"/>
        <v>162548152.15000004</v>
      </c>
      <c r="O41" s="11">
        <f t="shared" si="7"/>
        <v>113258537.06</v>
      </c>
      <c r="P41" s="17">
        <f t="shared" si="8"/>
        <v>1.4351955832158445</v>
      </c>
      <c r="R41" s="11">
        <f t="shared" ref="R41:S41" si="22">SUM(D30:D41)</f>
        <v>49289615.090000026</v>
      </c>
      <c r="S41" s="11">
        <f t="shared" si="22"/>
        <v>113258537.06</v>
      </c>
      <c r="U41" s="11">
        <f t="shared" si="10"/>
        <v>162548152.15000004</v>
      </c>
      <c r="V41" s="11">
        <f t="shared" si="11"/>
        <v>113258537.06</v>
      </c>
      <c r="W41" s="17">
        <f t="shared" si="12"/>
        <v>1.4351955832158445</v>
      </c>
      <c r="Y41" s="2">
        <f>W41</f>
        <v>1.4351955832158445</v>
      </c>
    </row>
    <row r="42" spans="2:25" x14ac:dyDescent="0.2">
      <c r="B42" s="1">
        <v>42400</v>
      </c>
      <c r="C42" s="1"/>
      <c r="D42" s="2">
        <v>17388424.219999999</v>
      </c>
      <c r="E42" s="2">
        <v>9608696.4700000007</v>
      </c>
      <c r="G42" s="2">
        <f t="shared" si="3"/>
        <v>26997120.689999998</v>
      </c>
      <c r="H42" s="2">
        <f t="shared" si="4"/>
        <v>9608696.4700000007</v>
      </c>
      <c r="I42" s="16">
        <f t="shared" si="5"/>
        <v>2.8096548552958915</v>
      </c>
      <c r="K42" s="2">
        <f>SUM(D$42:D42)</f>
        <v>17388424.219999999</v>
      </c>
      <c r="L42" s="2">
        <f>SUM(E$42:E42)</f>
        <v>9608696.4700000007</v>
      </c>
      <c r="N42" s="2">
        <f t="shared" si="6"/>
        <v>26997120.689999998</v>
      </c>
      <c r="O42" s="2">
        <f t="shared" si="7"/>
        <v>9608696.4700000007</v>
      </c>
      <c r="P42" s="16">
        <f t="shared" si="8"/>
        <v>2.8096548552958915</v>
      </c>
      <c r="R42" s="12">
        <f t="shared" ref="R42" si="23">SUM(D31:D42)</f>
        <v>50711216.929999992</v>
      </c>
      <c r="S42" s="12">
        <f t="shared" ref="S42" si="24">SUM(E31:E42)</f>
        <v>113120357.97</v>
      </c>
      <c r="U42" s="2">
        <f t="shared" si="10"/>
        <v>163831574.89999998</v>
      </c>
      <c r="V42" s="2">
        <f t="shared" si="11"/>
        <v>113120357.97</v>
      </c>
      <c r="W42" s="16">
        <f t="shared" si="12"/>
        <v>1.448294346305453</v>
      </c>
    </row>
    <row r="43" spans="2:25" x14ac:dyDescent="0.2">
      <c r="B43" s="1">
        <v>42429</v>
      </c>
      <c r="C43" s="1"/>
      <c r="D43" s="2">
        <v>6960126.5300000003</v>
      </c>
      <c r="E43" s="2">
        <v>9054833.4499999993</v>
      </c>
      <c r="G43" s="2">
        <f t="shared" si="3"/>
        <v>16014959.98</v>
      </c>
      <c r="H43" s="2">
        <f t="shared" si="4"/>
        <v>9054833.4499999993</v>
      </c>
      <c r="I43" s="16">
        <f t="shared" si="5"/>
        <v>1.7686642242989021</v>
      </c>
      <c r="K43" s="2">
        <f>SUM(D$42:D43)</f>
        <v>24348550.75</v>
      </c>
      <c r="L43" s="2">
        <f>SUM(E$42:E43)</f>
        <v>18663529.920000002</v>
      </c>
      <c r="N43" s="2">
        <f t="shared" si="6"/>
        <v>43012080.670000002</v>
      </c>
      <c r="O43" s="2">
        <f t="shared" si="7"/>
        <v>18663529.920000002</v>
      </c>
      <c r="P43" s="16">
        <f t="shared" si="8"/>
        <v>2.3046058732923766</v>
      </c>
      <c r="R43" s="12">
        <f t="shared" ref="R43:R53" si="25">SUM(D32:D43)</f>
        <v>39412029.409999996</v>
      </c>
      <c r="S43" s="12">
        <f t="shared" ref="S43:S53" si="26">SUM(E32:E43)</f>
        <v>113295365.46000001</v>
      </c>
      <c r="U43" s="2">
        <f t="shared" si="10"/>
        <v>152707394.87</v>
      </c>
      <c r="V43" s="2">
        <f t="shared" si="11"/>
        <v>113295365.46000001</v>
      </c>
      <c r="W43" s="16">
        <f t="shared" si="12"/>
        <v>1.3478697407434093</v>
      </c>
    </row>
    <row r="44" spans="2:25" x14ac:dyDescent="0.2">
      <c r="B44" s="1">
        <v>42460</v>
      </c>
      <c r="C44" s="1"/>
      <c r="D44" s="2">
        <v>1818121.81</v>
      </c>
      <c r="E44" s="2">
        <v>9622425.1799999997</v>
      </c>
      <c r="G44" s="2">
        <f t="shared" si="3"/>
        <v>11440546.99</v>
      </c>
      <c r="H44" s="2">
        <f t="shared" si="4"/>
        <v>9622425.1799999997</v>
      </c>
      <c r="I44" s="16">
        <f t="shared" si="5"/>
        <v>1.1889463182087325</v>
      </c>
      <c r="K44" s="2">
        <f>SUM(D$42:D44)</f>
        <v>26166672.559999999</v>
      </c>
      <c r="L44" s="2">
        <f>SUM(E$42:E44)</f>
        <v>28285955.100000001</v>
      </c>
      <c r="N44" s="2">
        <f t="shared" si="6"/>
        <v>54452627.659999996</v>
      </c>
      <c r="O44" s="2">
        <f t="shared" si="7"/>
        <v>28285955.100000001</v>
      </c>
      <c r="P44" s="16">
        <f t="shared" si="8"/>
        <v>1.9250765076693483</v>
      </c>
      <c r="R44" s="12">
        <f t="shared" si="25"/>
        <v>36725493.979999982</v>
      </c>
      <c r="S44" s="12">
        <f t="shared" si="26"/>
        <v>113176497.69</v>
      </c>
      <c r="U44" s="2">
        <f t="shared" si="10"/>
        <v>149901991.66999999</v>
      </c>
      <c r="V44" s="2">
        <f t="shared" si="11"/>
        <v>113176497.69</v>
      </c>
      <c r="W44" s="16">
        <f t="shared" si="12"/>
        <v>1.3244975302257032</v>
      </c>
    </row>
    <row r="45" spans="2:25" x14ac:dyDescent="0.2">
      <c r="B45" s="1">
        <v>42490</v>
      </c>
      <c r="C45" s="1"/>
      <c r="D45" s="2">
        <v>-2186073.4700000002</v>
      </c>
      <c r="E45" s="2">
        <v>9258080.1899999995</v>
      </c>
      <c r="G45" s="2">
        <f t="shared" si="3"/>
        <v>7072006.7199999988</v>
      </c>
      <c r="H45" s="2">
        <f t="shared" si="4"/>
        <v>9258080.1899999995</v>
      </c>
      <c r="I45" s="16">
        <f t="shared" si="5"/>
        <v>0.76387399707757331</v>
      </c>
      <c r="K45" s="2">
        <f>SUM(D$42:D45)</f>
        <v>23980599.09</v>
      </c>
      <c r="L45" s="2">
        <f>SUM(E$42:E45)</f>
        <v>37544035.289999999</v>
      </c>
      <c r="N45" s="2">
        <f t="shared" si="6"/>
        <v>61524634.379999995</v>
      </c>
      <c r="O45" s="2">
        <f t="shared" si="7"/>
        <v>37544035.289999999</v>
      </c>
      <c r="P45" s="16">
        <f t="shared" si="8"/>
        <v>1.6387325950651692</v>
      </c>
      <c r="R45" s="12">
        <f t="shared" si="25"/>
        <v>40835763.129999995</v>
      </c>
      <c r="S45" s="12">
        <f t="shared" si="26"/>
        <v>113066936.47999999</v>
      </c>
      <c r="U45" s="2">
        <f t="shared" si="10"/>
        <v>153902699.60999998</v>
      </c>
      <c r="V45" s="2">
        <f t="shared" si="11"/>
        <v>113066936.47999999</v>
      </c>
      <c r="W45" s="16">
        <f t="shared" si="12"/>
        <v>1.3611644960171296</v>
      </c>
    </row>
    <row r="46" spans="2:25" x14ac:dyDescent="0.2">
      <c r="B46" s="1">
        <v>42521</v>
      </c>
      <c r="C46" s="1"/>
      <c r="D46" s="2">
        <v>-1041773.88</v>
      </c>
      <c r="E46" s="2">
        <v>9536847.4700000007</v>
      </c>
      <c r="G46" s="2">
        <f t="shared" si="3"/>
        <v>8495073.5899999999</v>
      </c>
      <c r="H46" s="2">
        <f t="shared" si="4"/>
        <v>9536847.4700000007</v>
      </c>
      <c r="I46" s="16">
        <f t="shared" si="5"/>
        <v>0.89076328595197707</v>
      </c>
      <c r="K46" s="2">
        <f>SUM(D$42:D46)</f>
        <v>22938825.210000001</v>
      </c>
      <c r="L46" s="2">
        <f>SUM(E$42:E46)</f>
        <v>47080882.759999998</v>
      </c>
      <c r="N46" s="2">
        <f t="shared" si="6"/>
        <v>70019707.969999999</v>
      </c>
      <c r="O46" s="2">
        <f t="shared" si="7"/>
        <v>47080882.759999998</v>
      </c>
      <c r="P46" s="16">
        <f t="shared" si="8"/>
        <v>1.4872216463513057</v>
      </c>
      <c r="R46" s="12">
        <f t="shared" si="25"/>
        <v>39852764.760000013</v>
      </c>
      <c r="S46" s="12">
        <f t="shared" si="26"/>
        <v>112954296.70999998</v>
      </c>
      <c r="U46" s="2">
        <f t="shared" si="10"/>
        <v>152807061.47</v>
      </c>
      <c r="V46" s="2">
        <f t="shared" si="11"/>
        <v>112954296.70999998</v>
      </c>
      <c r="W46" s="16">
        <f t="shared" si="12"/>
        <v>1.3528220344049278</v>
      </c>
    </row>
    <row r="47" spans="2:25" x14ac:dyDescent="0.2">
      <c r="B47" s="1">
        <v>42551</v>
      </c>
      <c r="C47" s="1"/>
      <c r="D47" s="2">
        <v>8119787.4900000002</v>
      </c>
      <c r="E47" s="2">
        <v>9267313.8900000006</v>
      </c>
      <c r="G47" s="2">
        <f t="shared" si="3"/>
        <v>17387101.380000003</v>
      </c>
      <c r="H47" s="2">
        <f t="shared" si="4"/>
        <v>9267313.8900000006</v>
      </c>
      <c r="I47" s="16">
        <f t="shared" si="5"/>
        <v>1.8761748643004044</v>
      </c>
      <c r="K47" s="2">
        <f>SUM(D$42:D47)</f>
        <v>31058612.700000003</v>
      </c>
      <c r="L47" s="2">
        <f>SUM(E$42:E47)</f>
        <v>56348196.649999999</v>
      </c>
      <c r="N47" s="2">
        <f t="shared" si="6"/>
        <v>87406809.349999994</v>
      </c>
      <c r="O47" s="2">
        <f t="shared" si="7"/>
        <v>56348196.649999999</v>
      </c>
      <c r="P47" s="16">
        <f t="shared" si="8"/>
        <v>1.551190890684875</v>
      </c>
      <c r="R47" s="12">
        <f t="shared" si="25"/>
        <v>42836757.710000001</v>
      </c>
      <c r="S47" s="12">
        <f t="shared" si="26"/>
        <v>112855758.33999999</v>
      </c>
      <c r="U47" s="2">
        <f t="shared" si="10"/>
        <v>155692516.04999998</v>
      </c>
      <c r="V47" s="2">
        <f t="shared" si="11"/>
        <v>112855758.33999999</v>
      </c>
      <c r="W47" s="16">
        <f t="shared" si="12"/>
        <v>1.3795708640842756</v>
      </c>
    </row>
    <row r="48" spans="2:25" x14ac:dyDescent="0.2">
      <c r="B48" s="1">
        <v>42582</v>
      </c>
      <c r="C48" s="1"/>
      <c r="D48" s="2">
        <v>6868385.5</v>
      </c>
      <c r="E48" s="2">
        <v>9531261.3100000005</v>
      </c>
      <c r="G48" s="2">
        <f t="shared" si="3"/>
        <v>16399646.810000001</v>
      </c>
      <c r="H48" s="2">
        <f t="shared" si="4"/>
        <v>9531261.3100000005</v>
      </c>
      <c r="I48" s="16">
        <f t="shared" si="5"/>
        <v>1.7206166399817235</v>
      </c>
      <c r="K48" s="2">
        <f>SUM(D$42:D48)</f>
        <v>37926998.200000003</v>
      </c>
      <c r="L48" s="2">
        <f>SUM(E$42:E48)</f>
        <v>65879457.960000001</v>
      </c>
      <c r="N48" s="2">
        <f t="shared" si="6"/>
        <v>103806456.16</v>
      </c>
      <c r="O48" s="2">
        <f t="shared" si="7"/>
        <v>65879457.960000001</v>
      </c>
      <c r="P48" s="16">
        <f t="shared" si="8"/>
        <v>1.57570294860392</v>
      </c>
      <c r="R48" s="12">
        <f t="shared" si="25"/>
        <v>37585591.209999986</v>
      </c>
      <c r="S48" s="12">
        <f t="shared" si="26"/>
        <v>112828197.08</v>
      </c>
      <c r="U48" s="2">
        <f t="shared" si="10"/>
        <v>150413788.28999999</v>
      </c>
      <c r="V48" s="2">
        <f t="shared" si="11"/>
        <v>112828197.08</v>
      </c>
      <c r="W48" s="16">
        <f t="shared" si="12"/>
        <v>1.3331223238757437</v>
      </c>
    </row>
    <row r="49" spans="2:25" x14ac:dyDescent="0.2">
      <c r="B49" s="1">
        <v>42613</v>
      </c>
      <c r="C49" s="1"/>
      <c r="D49" s="2">
        <v>7113908.3600000003</v>
      </c>
      <c r="E49" s="2">
        <v>9514709.9100000001</v>
      </c>
      <c r="G49" s="2">
        <f t="shared" si="3"/>
        <v>16628618.27</v>
      </c>
      <c r="H49" s="2">
        <f t="shared" si="4"/>
        <v>9514709.9100000001</v>
      </c>
      <c r="I49" s="16">
        <f t="shared" si="5"/>
        <v>1.7476747507060884</v>
      </c>
      <c r="K49" s="2">
        <f>SUM(D$42:D49)</f>
        <v>45040906.560000002</v>
      </c>
      <c r="L49" s="2">
        <f>SUM(E$42:E49)</f>
        <v>75394167.870000005</v>
      </c>
      <c r="N49" s="2">
        <f t="shared" si="6"/>
        <v>120435074.43000001</v>
      </c>
      <c r="O49" s="2">
        <f t="shared" si="7"/>
        <v>75394167.870000005</v>
      </c>
      <c r="P49" s="16">
        <f t="shared" si="8"/>
        <v>1.5974057123047334</v>
      </c>
      <c r="R49" s="12">
        <f t="shared" si="25"/>
        <v>37834018.389999978</v>
      </c>
      <c r="S49" s="12">
        <f t="shared" si="26"/>
        <v>112786447.28999999</v>
      </c>
      <c r="U49" s="2">
        <f t="shared" si="10"/>
        <v>150620465.67999998</v>
      </c>
      <c r="V49" s="2">
        <f t="shared" si="11"/>
        <v>112786447.28999999</v>
      </c>
      <c r="W49" s="16">
        <f t="shared" si="12"/>
        <v>1.3354482679352422</v>
      </c>
    </row>
    <row r="50" spans="2:25" x14ac:dyDescent="0.2">
      <c r="B50" s="1">
        <v>42643</v>
      </c>
      <c r="C50" s="1"/>
      <c r="D50" s="2">
        <v>3791002.45</v>
      </c>
      <c r="E50" s="2">
        <v>9304035.2799999993</v>
      </c>
      <c r="G50" s="2">
        <f t="shared" si="3"/>
        <v>13095037.73</v>
      </c>
      <c r="H50" s="2">
        <f t="shared" si="4"/>
        <v>9304035.2799999993</v>
      </c>
      <c r="I50" s="16">
        <f t="shared" si="5"/>
        <v>1.4074578756326472</v>
      </c>
      <c r="K50" s="2">
        <f>SUM(D$42:D50)</f>
        <v>48831909.010000005</v>
      </c>
      <c r="L50" s="2">
        <f>SUM(E$42:E50)</f>
        <v>84698203.150000006</v>
      </c>
      <c r="N50" s="2">
        <f t="shared" si="6"/>
        <v>133530112.16000001</v>
      </c>
      <c r="O50" s="2">
        <f t="shared" si="7"/>
        <v>84698203.150000006</v>
      </c>
      <c r="P50" s="16">
        <f t="shared" si="8"/>
        <v>1.5765400822437636</v>
      </c>
      <c r="R50" s="12">
        <f t="shared" si="25"/>
        <v>37336112.989999987</v>
      </c>
      <c r="S50" s="12">
        <f t="shared" si="26"/>
        <v>112813875.75</v>
      </c>
      <c r="U50" s="2">
        <f t="shared" si="10"/>
        <v>150149988.73999998</v>
      </c>
      <c r="V50" s="2">
        <f t="shared" si="11"/>
        <v>112813875.75</v>
      </c>
      <c r="W50" s="16">
        <f t="shared" si="12"/>
        <v>1.3309531982815508</v>
      </c>
    </row>
    <row r="51" spans="2:25" x14ac:dyDescent="0.2">
      <c r="B51" s="1">
        <v>42674</v>
      </c>
      <c r="C51" s="1"/>
      <c r="D51" s="2">
        <v>-839011.09</v>
      </c>
      <c r="E51" s="2">
        <v>9551843.8599999994</v>
      </c>
      <c r="G51" s="2">
        <f t="shared" si="3"/>
        <v>8712832.7699999996</v>
      </c>
      <c r="H51" s="2">
        <f t="shared" si="4"/>
        <v>9551843.8599999994</v>
      </c>
      <c r="I51" s="16">
        <f t="shared" si="5"/>
        <v>0.91216239479023475</v>
      </c>
      <c r="K51" s="2">
        <f>SUM(D$42:D51)</f>
        <v>47992897.920000002</v>
      </c>
      <c r="L51" s="2">
        <f>SUM(E$42:E51)</f>
        <v>94250047.010000005</v>
      </c>
      <c r="N51" s="2">
        <f t="shared" si="6"/>
        <v>142242944.93000001</v>
      </c>
      <c r="O51" s="2">
        <f t="shared" si="7"/>
        <v>94250047.010000005</v>
      </c>
      <c r="P51" s="16">
        <f t="shared" si="8"/>
        <v>1.5092082120119039</v>
      </c>
      <c r="R51" s="12">
        <f t="shared" si="25"/>
        <v>42014444.039999977</v>
      </c>
      <c r="S51" s="12">
        <f t="shared" si="26"/>
        <v>112899331.57000001</v>
      </c>
      <c r="U51" s="2">
        <f t="shared" si="10"/>
        <v>154913775.60999998</v>
      </c>
      <c r="V51" s="2">
        <f t="shared" si="11"/>
        <v>112899331.57000001</v>
      </c>
      <c r="W51" s="16">
        <f t="shared" si="12"/>
        <v>1.3721407687338709</v>
      </c>
    </row>
    <row r="52" spans="2:25" x14ac:dyDescent="0.2">
      <c r="B52" s="1">
        <v>42704</v>
      </c>
      <c r="C52" s="1"/>
      <c r="D52" s="2">
        <v>3903800.68</v>
      </c>
      <c r="E52" s="2">
        <v>9239298.9299999997</v>
      </c>
      <c r="G52" s="2">
        <f t="shared" si="3"/>
        <v>13143099.609999999</v>
      </c>
      <c r="H52" s="2">
        <f t="shared" si="4"/>
        <v>9239298.9299999997</v>
      </c>
      <c r="I52" s="16">
        <f t="shared" si="5"/>
        <v>1.4225213092006754</v>
      </c>
      <c r="K52" s="2">
        <f>SUM(D$42:D52)</f>
        <v>51896698.600000001</v>
      </c>
      <c r="L52" s="2">
        <f>SUM(E$42:E52)</f>
        <v>103489345.94</v>
      </c>
      <c r="N52" s="2">
        <f t="shared" si="6"/>
        <v>155386044.53999999</v>
      </c>
      <c r="O52" s="2">
        <f t="shared" si="7"/>
        <v>103489345.94</v>
      </c>
      <c r="P52" s="16">
        <f t="shared" si="8"/>
        <v>1.5014689978820441</v>
      </c>
      <c r="R52" s="12">
        <f t="shared" si="25"/>
        <v>51133560.669999987</v>
      </c>
      <c r="S52" s="12">
        <f t="shared" si="26"/>
        <v>112953583.88</v>
      </c>
      <c r="U52" s="2">
        <f t="shared" si="10"/>
        <v>164087144.54999998</v>
      </c>
      <c r="V52" s="2">
        <f t="shared" si="11"/>
        <v>112953583.88</v>
      </c>
      <c r="W52" s="16">
        <f t="shared" si="12"/>
        <v>1.4526953365580983</v>
      </c>
    </row>
    <row r="53" spans="2:25" x14ac:dyDescent="0.2">
      <c r="B53" s="1">
        <v>42735</v>
      </c>
      <c r="C53" s="1"/>
      <c r="D53" s="2">
        <v>1811481.94</v>
      </c>
      <c r="E53" s="2">
        <v>9552373.6699999999</v>
      </c>
      <c r="G53" s="2">
        <f t="shared" si="3"/>
        <v>11363855.609999999</v>
      </c>
      <c r="H53" s="2">
        <f t="shared" si="4"/>
        <v>9552373.6699999999</v>
      </c>
      <c r="I53" s="16">
        <f t="shared" si="5"/>
        <v>1.1896368381912346</v>
      </c>
      <c r="K53" s="2">
        <f>SUM(D$42:D53)</f>
        <v>53708180.539999999</v>
      </c>
      <c r="L53" s="2">
        <f>SUM(E$42:E53)</f>
        <v>113041719.61</v>
      </c>
      <c r="N53" s="2">
        <f t="shared" si="6"/>
        <v>166749900.15000001</v>
      </c>
      <c r="O53" s="2">
        <f t="shared" si="7"/>
        <v>113041719.61</v>
      </c>
      <c r="P53" s="16">
        <f t="shared" si="8"/>
        <v>1.4751182194086936</v>
      </c>
      <c r="R53" s="12">
        <f t="shared" si="25"/>
        <v>53708180.539999999</v>
      </c>
      <c r="S53" s="12">
        <f t="shared" si="26"/>
        <v>113041719.61</v>
      </c>
      <c r="U53" s="2">
        <f t="shared" si="10"/>
        <v>166749900.15000001</v>
      </c>
      <c r="V53" s="2">
        <f t="shared" si="11"/>
        <v>113041719.61</v>
      </c>
      <c r="W53" s="16">
        <f t="shared" si="12"/>
        <v>1.4751182194086936</v>
      </c>
      <c r="Y53" s="2">
        <f>W53</f>
        <v>1.4751182194086936</v>
      </c>
    </row>
    <row r="54" spans="2:25" x14ac:dyDescent="0.2">
      <c r="B54" s="10">
        <v>42766</v>
      </c>
      <c r="C54" s="1"/>
      <c r="D54" s="11">
        <v>12228571.449999999</v>
      </c>
      <c r="E54" s="11">
        <v>9535944.7100000009</v>
      </c>
      <c r="G54" s="11">
        <f t="shared" si="3"/>
        <v>21764516.16</v>
      </c>
      <c r="H54" s="11">
        <f t="shared" si="4"/>
        <v>9535944.7100000009</v>
      </c>
      <c r="I54" s="17">
        <f t="shared" si="5"/>
        <v>2.2823660184581751</v>
      </c>
      <c r="K54" s="11">
        <f>SUM(D$54:D54)</f>
        <v>12228571.449999999</v>
      </c>
      <c r="L54" s="11">
        <f>SUM(E$54:E54)</f>
        <v>9535944.7100000009</v>
      </c>
      <c r="N54" s="11">
        <f t="shared" si="6"/>
        <v>21764516.16</v>
      </c>
      <c r="O54" s="11">
        <f t="shared" si="7"/>
        <v>9535944.7100000009</v>
      </c>
      <c r="P54" s="17">
        <f t="shared" si="8"/>
        <v>2.2823660184581751</v>
      </c>
      <c r="R54" s="11">
        <f>SUM(D43:D54)</f>
        <v>48548327.769999996</v>
      </c>
      <c r="S54" s="11">
        <f>SUM(E43:E54)</f>
        <v>112968967.84999999</v>
      </c>
      <c r="U54" s="11">
        <f t="shared" si="10"/>
        <v>161517295.62</v>
      </c>
      <c r="V54" s="11">
        <f t="shared" si="11"/>
        <v>112968967.84999999</v>
      </c>
      <c r="W54" s="17">
        <f t="shared" si="12"/>
        <v>1.4297492372813603</v>
      </c>
    </row>
    <row r="55" spans="2:25" x14ac:dyDescent="0.2">
      <c r="B55" s="10">
        <v>42794</v>
      </c>
      <c r="C55" s="1"/>
      <c r="D55" s="11">
        <v>7448725.3099999996</v>
      </c>
      <c r="E55" s="11">
        <v>8785545.2300000004</v>
      </c>
      <c r="G55" s="11">
        <f t="shared" si="3"/>
        <v>16234270.539999999</v>
      </c>
      <c r="H55" s="11">
        <f t="shared" si="4"/>
        <v>8785545.2300000004</v>
      </c>
      <c r="I55" s="17">
        <f t="shared" si="5"/>
        <v>1.8478387072170361</v>
      </c>
      <c r="K55" s="11">
        <f>SUM(D$54:D55)</f>
        <v>19677296.759999998</v>
      </c>
      <c r="L55" s="11">
        <f>SUM(E$54:E55)</f>
        <v>18321489.940000001</v>
      </c>
      <c r="N55" s="11">
        <f t="shared" si="6"/>
        <v>37998786.700000003</v>
      </c>
      <c r="O55" s="11">
        <f t="shared" si="7"/>
        <v>18321489.940000001</v>
      </c>
      <c r="P55" s="17">
        <f t="shared" si="8"/>
        <v>2.07400090409896</v>
      </c>
      <c r="R55" s="11">
        <f t="shared" ref="R55:R77" si="27">SUM(D44:D55)</f>
        <v>49036926.549999997</v>
      </c>
      <c r="S55" s="11">
        <f t="shared" ref="S55:S77" si="28">SUM(E44:E55)</f>
        <v>112699679.63000001</v>
      </c>
      <c r="U55" s="11">
        <f t="shared" si="10"/>
        <v>161736606.18000001</v>
      </c>
      <c r="V55" s="11">
        <f t="shared" si="11"/>
        <v>112699679.63000001</v>
      </c>
      <c r="W55" s="17">
        <f t="shared" si="12"/>
        <v>1.4351114990831495</v>
      </c>
    </row>
    <row r="56" spans="2:25" x14ac:dyDescent="0.2">
      <c r="B56" s="10">
        <v>42825</v>
      </c>
      <c r="C56" s="1"/>
      <c r="D56" s="11">
        <v>7819430.8600000003</v>
      </c>
      <c r="E56" s="11">
        <v>9761392.5500000007</v>
      </c>
      <c r="G56" s="11">
        <f t="shared" si="3"/>
        <v>17580823.41</v>
      </c>
      <c r="H56" s="11">
        <f t="shared" si="4"/>
        <v>9761392.5500000007</v>
      </c>
      <c r="I56" s="17">
        <f t="shared" si="5"/>
        <v>1.8010569004316908</v>
      </c>
      <c r="K56" s="11">
        <f>SUM(D$54:D56)</f>
        <v>27496727.619999997</v>
      </c>
      <c r="L56" s="11">
        <f>SUM(E$54:E56)</f>
        <v>28082882.490000002</v>
      </c>
      <c r="N56" s="11">
        <f t="shared" si="6"/>
        <v>55579610.109999999</v>
      </c>
      <c r="O56" s="11">
        <f t="shared" si="7"/>
        <v>28082882.490000002</v>
      </c>
      <c r="P56" s="17">
        <f t="shared" si="8"/>
        <v>1.9791276814191447</v>
      </c>
      <c r="R56" s="11">
        <f t="shared" si="27"/>
        <v>55038235.600000001</v>
      </c>
      <c r="S56" s="11">
        <f t="shared" si="28"/>
        <v>112838647</v>
      </c>
      <c r="U56" s="11">
        <f t="shared" si="10"/>
        <v>167876882.59999999</v>
      </c>
      <c r="V56" s="11">
        <f t="shared" si="11"/>
        <v>112838647</v>
      </c>
      <c r="W56" s="17">
        <f t="shared" si="12"/>
        <v>1.4877605063804069</v>
      </c>
    </row>
    <row r="57" spans="2:25" x14ac:dyDescent="0.2">
      <c r="B57" s="10">
        <v>42855</v>
      </c>
      <c r="C57" s="1"/>
      <c r="D57" s="11">
        <v>-8053832.3300000001</v>
      </c>
      <c r="E57" s="11">
        <v>9406810.0500000007</v>
      </c>
      <c r="G57" s="11">
        <f t="shared" si="3"/>
        <v>1352977.7200000007</v>
      </c>
      <c r="H57" s="11">
        <f t="shared" si="4"/>
        <v>9406810.0500000007</v>
      </c>
      <c r="I57" s="17">
        <f t="shared" si="5"/>
        <v>0.14382959928057659</v>
      </c>
      <c r="K57" s="11">
        <f>SUM(D$54:D57)</f>
        <v>19442895.289999999</v>
      </c>
      <c r="L57" s="11">
        <f>SUM(E$54:E57)</f>
        <v>37489692.540000007</v>
      </c>
      <c r="N57" s="11">
        <f t="shared" si="6"/>
        <v>56932587.830000006</v>
      </c>
      <c r="O57" s="11">
        <f t="shared" si="7"/>
        <v>37489692.540000007</v>
      </c>
      <c r="P57" s="17">
        <f t="shared" si="8"/>
        <v>1.5186197584644154</v>
      </c>
      <c r="R57" s="11">
        <f t="shared" si="27"/>
        <v>49170476.740000002</v>
      </c>
      <c r="S57" s="11">
        <f t="shared" si="28"/>
        <v>112987376.86</v>
      </c>
      <c r="U57" s="11">
        <f t="shared" si="10"/>
        <v>162157853.59999999</v>
      </c>
      <c r="V57" s="11">
        <f t="shared" si="11"/>
        <v>112987376.86</v>
      </c>
      <c r="W57" s="17">
        <f t="shared" si="12"/>
        <v>1.4351855765350316</v>
      </c>
    </row>
    <row r="58" spans="2:25" x14ac:dyDescent="0.2">
      <c r="B58" s="10">
        <v>42886</v>
      </c>
      <c r="C58" s="1"/>
      <c r="D58" s="11">
        <v>-2290861.1800000002</v>
      </c>
      <c r="E58" s="11">
        <v>9695653.8300000001</v>
      </c>
      <c r="G58" s="11">
        <f t="shared" si="3"/>
        <v>7404792.6500000004</v>
      </c>
      <c r="H58" s="11">
        <f t="shared" si="4"/>
        <v>9695653.8300000001</v>
      </c>
      <c r="I58" s="17">
        <f t="shared" si="5"/>
        <v>0.76372287829504737</v>
      </c>
      <c r="K58" s="11">
        <f>SUM(D$54:D58)</f>
        <v>17152034.109999999</v>
      </c>
      <c r="L58" s="11">
        <f>SUM(E$54:E58)</f>
        <v>47185346.370000005</v>
      </c>
      <c r="N58" s="11">
        <f t="shared" si="6"/>
        <v>64337380.480000004</v>
      </c>
      <c r="O58" s="11">
        <f t="shared" si="7"/>
        <v>47185346.370000005</v>
      </c>
      <c r="P58" s="17">
        <f t="shared" si="8"/>
        <v>1.3635034058138249</v>
      </c>
      <c r="R58" s="11">
        <f t="shared" si="27"/>
        <v>47921389.440000005</v>
      </c>
      <c r="S58" s="11">
        <f t="shared" si="28"/>
        <v>113146183.22</v>
      </c>
      <c r="U58" s="11">
        <f t="shared" si="10"/>
        <v>161067572.66</v>
      </c>
      <c r="V58" s="11">
        <f t="shared" si="11"/>
        <v>113146183.22</v>
      </c>
      <c r="W58" s="17">
        <f t="shared" si="12"/>
        <v>1.4235351832135801</v>
      </c>
    </row>
    <row r="59" spans="2:25" x14ac:dyDescent="0.2">
      <c r="B59" s="10">
        <v>42916</v>
      </c>
      <c r="C59" s="1"/>
      <c r="D59" s="11">
        <v>3458463.13</v>
      </c>
      <c r="E59" s="11">
        <v>9434298.3699999992</v>
      </c>
      <c r="G59" s="11">
        <f t="shared" si="3"/>
        <v>12892761.5</v>
      </c>
      <c r="H59" s="11">
        <f t="shared" si="4"/>
        <v>9434298.3699999992</v>
      </c>
      <c r="I59" s="17">
        <f t="shared" si="5"/>
        <v>1.3665840314100646</v>
      </c>
      <c r="K59" s="11">
        <f>SUM(D$54:D59)</f>
        <v>20610497.239999998</v>
      </c>
      <c r="L59" s="11">
        <f>SUM(E$54:E59)</f>
        <v>56619644.740000002</v>
      </c>
      <c r="N59" s="11">
        <f t="shared" si="6"/>
        <v>77230141.980000004</v>
      </c>
      <c r="O59" s="11">
        <f t="shared" si="7"/>
        <v>56619644.740000002</v>
      </c>
      <c r="P59" s="17">
        <f t="shared" si="8"/>
        <v>1.3640167177778022</v>
      </c>
      <c r="R59" s="11">
        <f t="shared" si="27"/>
        <v>43260065.080000006</v>
      </c>
      <c r="S59" s="11">
        <f t="shared" si="28"/>
        <v>113313167.7</v>
      </c>
      <c r="U59" s="11">
        <f t="shared" si="10"/>
        <v>156573232.78</v>
      </c>
      <c r="V59" s="11">
        <f t="shared" si="11"/>
        <v>113313167.7</v>
      </c>
      <c r="W59" s="17">
        <f t="shared" si="12"/>
        <v>1.3817743864908296</v>
      </c>
    </row>
    <row r="60" spans="2:25" x14ac:dyDescent="0.2">
      <c r="B60" s="10">
        <v>42947</v>
      </c>
      <c r="C60" s="1"/>
      <c r="D60" s="11">
        <v>6533175.1500000004</v>
      </c>
      <c r="E60" s="11">
        <v>9699512.1099999994</v>
      </c>
      <c r="G60" s="11">
        <f t="shared" si="3"/>
        <v>16232687.26</v>
      </c>
      <c r="H60" s="11">
        <f t="shared" si="4"/>
        <v>9699512.1099999994</v>
      </c>
      <c r="I60" s="17">
        <f t="shared" si="5"/>
        <v>1.6735570898730494</v>
      </c>
      <c r="K60" s="11">
        <f>SUM(D$54:D60)</f>
        <v>27143672.390000001</v>
      </c>
      <c r="L60" s="11">
        <f>SUM(E$54:E60)</f>
        <v>66319156.850000001</v>
      </c>
      <c r="N60" s="11">
        <f t="shared" si="6"/>
        <v>93462829.24000001</v>
      </c>
      <c r="O60" s="11">
        <f t="shared" si="7"/>
        <v>66319156.850000001</v>
      </c>
      <c r="P60" s="17">
        <f t="shared" si="8"/>
        <v>1.4092885627510809</v>
      </c>
      <c r="R60" s="11">
        <f t="shared" si="27"/>
        <v>42924854.730000004</v>
      </c>
      <c r="S60" s="11">
        <f t="shared" si="28"/>
        <v>113481418.5</v>
      </c>
      <c r="U60" s="11">
        <f t="shared" si="10"/>
        <v>156406273.23000002</v>
      </c>
      <c r="V60" s="11">
        <f t="shared" si="11"/>
        <v>113481418.5</v>
      </c>
      <c r="W60" s="17">
        <f t="shared" si="12"/>
        <v>1.3782544781108814</v>
      </c>
    </row>
    <row r="61" spans="2:25" x14ac:dyDescent="0.2">
      <c r="B61" s="10">
        <v>42978</v>
      </c>
      <c r="C61" s="1"/>
      <c r="D61" s="11">
        <v>2025297.2</v>
      </c>
      <c r="E61" s="11">
        <v>9719787.2100000009</v>
      </c>
      <c r="G61" s="11">
        <f t="shared" si="3"/>
        <v>11745084.41</v>
      </c>
      <c r="H61" s="11">
        <f t="shared" si="4"/>
        <v>9719787.2100000009</v>
      </c>
      <c r="I61" s="17">
        <f t="shared" si="5"/>
        <v>1.208368471062444</v>
      </c>
      <c r="K61" s="11">
        <f>SUM(D$54:D61)</f>
        <v>29168969.59</v>
      </c>
      <c r="L61" s="11">
        <f>SUM(E$54:E61)</f>
        <v>76038944.060000002</v>
      </c>
      <c r="N61" s="11">
        <f t="shared" si="6"/>
        <v>105207913.65000001</v>
      </c>
      <c r="O61" s="11">
        <f t="shared" si="7"/>
        <v>76038944.060000002</v>
      </c>
      <c r="P61" s="17">
        <f t="shared" si="8"/>
        <v>1.3836056635266221</v>
      </c>
      <c r="R61" s="11">
        <f t="shared" si="27"/>
        <v>37836243.570000008</v>
      </c>
      <c r="S61" s="11">
        <f t="shared" si="28"/>
        <v>113686495.80000001</v>
      </c>
      <c r="U61" s="11">
        <f t="shared" si="10"/>
        <v>151522739.37</v>
      </c>
      <c r="V61" s="11">
        <f t="shared" si="11"/>
        <v>113686495.80000001</v>
      </c>
      <c r="W61" s="17">
        <f t="shared" si="12"/>
        <v>1.3328121190098288</v>
      </c>
    </row>
    <row r="62" spans="2:25" x14ac:dyDescent="0.2">
      <c r="B62" s="10">
        <v>43008</v>
      </c>
      <c r="C62" s="1"/>
      <c r="D62" s="11">
        <v>-413886.46</v>
      </c>
      <c r="E62" s="11">
        <v>9560870.9900000002</v>
      </c>
      <c r="G62" s="11">
        <f t="shared" si="3"/>
        <v>9146984.5299999993</v>
      </c>
      <c r="H62" s="11">
        <f t="shared" si="4"/>
        <v>9560870.9900000002</v>
      </c>
      <c r="I62" s="17">
        <f t="shared" si="5"/>
        <v>0.95671038125784802</v>
      </c>
      <c r="K62" s="11">
        <f>SUM(D$54:D62)</f>
        <v>28755083.129999999</v>
      </c>
      <c r="L62" s="11">
        <f>SUM(E$54:E62)</f>
        <v>85599815.049999997</v>
      </c>
      <c r="N62" s="11">
        <f t="shared" si="6"/>
        <v>114354898.17999999</v>
      </c>
      <c r="O62" s="11">
        <f t="shared" si="7"/>
        <v>85599815.049999997</v>
      </c>
      <c r="P62" s="17">
        <f t="shared" si="8"/>
        <v>1.3359245941501598</v>
      </c>
      <c r="R62" s="11">
        <f t="shared" si="27"/>
        <v>33631354.660000004</v>
      </c>
      <c r="S62" s="11">
        <f t="shared" si="28"/>
        <v>113943331.51000001</v>
      </c>
      <c r="U62" s="11">
        <f t="shared" si="10"/>
        <v>147574686.17000002</v>
      </c>
      <c r="V62" s="11">
        <f t="shared" si="11"/>
        <v>113943331.51000001</v>
      </c>
      <c r="W62" s="17">
        <f t="shared" si="12"/>
        <v>1.2951586039683982</v>
      </c>
    </row>
    <row r="63" spans="2:25" x14ac:dyDescent="0.2">
      <c r="B63" s="10">
        <v>43039</v>
      </c>
      <c r="C63" s="1"/>
      <c r="D63" s="11">
        <v>-7505769.2999999998</v>
      </c>
      <c r="E63" s="11">
        <v>9853093.3699999992</v>
      </c>
      <c r="G63" s="11">
        <f t="shared" si="3"/>
        <v>2347324.0699999994</v>
      </c>
      <c r="H63" s="11">
        <f t="shared" si="4"/>
        <v>9853093.3699999992</v>
      </c>
      <c r="I63" s="17">
        <f t="shared" si="5"/>
        <v>0.23823219590580208</v>
      </c>
      <c r="K63" s="11">
        <f>SUM(D$54:D63)</f>
        <v>21249313.829999998</v>
      </c>
      <c r="L63" s="11">
        <f>SUM(E$54:E63)</f>
        <v>95452908.420000002</v>
      </c>
      <c r="N63" s="11">
        <f t="shared" si="6"/>
        <v>116702222.25</v>
      </c>
      <c r="O63" s="11">
        <f t="shared" si="7"/>
        <v>95452908.420000002</v>
      </c>
      <c r="P63" s="17">
        <f t="shared" si="8"/>
        <v>1.2226156770048473</v>
      </c>
      <c r="R63" s="11">
        <f t="shared" si="27"/>
        <v>26964596.449999999</v>
      </c>
      <c r="S63" s="11">
        <f t="shared" si="28"/>
        <v>114244581.02</v>
      </c>
      <c r="U63" s="11">
        <f t="shared" si="10"/>
        <v>141209177.47</v>
      </c>
      <c r="V63" s="11">
        <f t="shared" si="11"/>
        <v>114244581.02</v>
      </c>
      <c r="W63" s="17">
        <f t="shared" si="12"/>
        <v>1.2360251681896361</v>
      </c>
    </row>
    <row r="64" spans="2:25" x14ac:dyDescent="0.2">
      <c r="B64" s="10">
        <v>43069</v>
      </c>
      <c r="C64" s="1"/>
      <c r="D64" s="11">
        <v>1549759.64</v>
      </c>
      <c r="E64" s="11">
        <v>9564231.8300000001</v>
      </c>
      <c r="G64" s="11">
        <f t="shared" si="3"/>
        <v>11113991.470000001</v>
      </c>
      <c r="H64" s="11">
        <f t="shared" si="4"/>
        <v>9564231.8300000001</v>
      </c>
      <c r="I64" s="17">
        <f t="shared" si="5"/>
        <v>1.1620370216391964</v>
      </c>
      <c r="K64" s="11">
        <f>SUM(D$54:D64)</f>
        <v>22799073.469999999</v>
      </c>
      <c r="L64" s="11">
        <f>SUM(E$54:E64)</f>
        <v>105017140.25</v>
      </c>
      <c r="N64" s="11">
        <f t="shared" si="6"/>
        <v>127816213.72</v>
      </c>
      <c r="O64" s="11">
        <f t="shared" si="7"/>
        <v>105017140.25</v>
      </c>
      <c r="P64" s="17">
        <f t="shared" si="8"/>
        <v>1.2170985937697918</v>
      </c>
      <c r="R64" s="11">
        <f t="shared" si="27"/>
        <v>24610555.409999996</v>
      </c>
      <c r="S64" s="11">
        <f t="shared" si="28"/>
        <v>114569513.92000002</v>
      </c>
      <c r="U64" s="11">
        <f t="shared" si="10"/>
        <v>139180069.33000001</v>
      </c>
      <c r="V64" s="11">
        <f t="shared" si="11"/>
        <v>114569513.92000002</v>
      </c>
      <c r="W64" s="17">
        <f t="shared" si="12"/>
        <v>1.2148089362339856</v>
      </c>
    </row>
    <row r="65" spans="2:25" x14ac:dyDescent="0.2">
      <c r="B65" s="10">
        <v>43100</v>
      </c>
      <c r="C65" s="1"/>
      <c r="D65" s="11">
        <v>-656808.13</v>
      </c>
      <c r="E65" s="11">
        <v>9898331.7400000002</v>
      </c>
      <c r="G65" s="11">
        <f t="shared" si="3"/>
        <v>9241523.6099999994</v>
      </c>
      <c r="H65" s="11">
        <f t="shared" si="4"/>
        <v>9898331.7400000002</v>
      </c>
      <c r="I65" s="17">
        <f t="shared" si="5"/>
        <v>0.93364456281599617</v>
      </c>
      <c r="K65" s="11">
        <f>SUM(D$54:D65)</f>
        <v>22142265.34</v>
      </c>
      <c r="L65" s="11">
        <f>SUM(E$54:E65)</f>
        <v>114915471.98999999</v>
      </c>
      <c r="N65" s="11">
        <f t="shared" si="6"/>
        <v>137057737.32999998</v>
      </c>
      <c r="O65" s="11">
        <f t="shared" si="7"/>
        <v>114915471.98999999</v>
      </c>
      <c r="P65" s="17">
        <f t="shared" si="8"/>
        <v>1.1926830648350539</v>
      </c>
      <c r="R65" s="11">
        <f t="shared" si="27"/>
        <v>22142265.34</v>
      </c>
      <c r="S65" s="11">
        <f t="shared" si="28"/>
        <v>114915471.98999999</v>
      </c>
      <c r="U65" s="11">
        <f t="shared" si="10"/>
        <v>137057737.32999998</v>
      </c>
      <c r="V65" s="11">
        <f t="shared" si="11"/>
        <v>114915471.98999999</v>
      </c>
      <c r="W65" s="17">
        <f t="shared" si="12"/>
        <v>1.1926830648350539</v>
      </c>
      <c r="Y65" s="2">
        <f>W65</f>
        <v>1.1926830648350539</v>
      </c>
    </row>
    <row r="66" spans="2:25" x14ac:dyDescent="0.2">
      <c r="B66" s="1">
        <v>43131</v>
      </c>
      <c r="C66" s="1"/>
      <c r="D66" s="2">
        <v>18097869.109999999</v>
      </c>
      <c r="E66" s="2">
        <v>9871051.4299999997</v>
      </c>
      <c r="G66" s="2">
        <f t="shared" si="3"/>
        <v>27968920.539999999</v>
      </c>
      <c r="H66" s="2">
        <f t="shared" si="4"/>
        <v>9871051.4299999997</v>
      </c>
      <c r="I66" s="16">
        <f t="shared" si="5"/>
        <v>2.8334287120617301</v>
      </c>
      <c r="K66" s="2">
        <f>SUM(D$66:D66)</f>
        <v>18097869.109999999</v>
      </c>
      <c r="L66" s="2">
        <f>SUM(E$66:E66)</f>
        <v>9871051.4299999997</v>
      </c>
      <c r="N66" s="2">
        <f t="shared" si="6"/>
        <v>27968920.539999999</v>
      </c>
      <c r="O66" s="2">
        <f t="shared" si="7"/>
        <v>9871051.4299999997</v>
      </c>
      <c r="P66" s="16">
        <f t="shared" si="8"/>
        <v>2.8334287120617301</v>
      </c>
      <c r="R66" s="12">
        <f t="shared" si="27"/>
        <v>28011563</v>
      </c>
      <c r="S66" s="12">
        <f t="shared" si="28"/>
        <v>115250578.71000001</v>
      </c>
      <c r="U66" s="2">
        <f t="shared" si="10"/>
        <v>143262141.71000001</v>
      </c>
      <c r="V66" s="2">
        <f t="shared" si="11"/>
        <v>115250578.71000001</v>
      </c>
      <c r="W66" s="16">
        <f t="shared" si="12"/>
        <v>1.2430492177439236</v>
      </c>
    </row>
    <row r="67" spans="2:25" x14ac:dyDescent="0.2">
      <c r="B67" s="1">
        <v>43159</v>
      </c>
      <c r="C67" s="1"/>
      <c r="D67" s="2">
        <v>11261079.1</v>
      </c>
      <c r="E67" s="2">
        <v>8973052.7300000004</v>
      </c>
      <c r="G67" s="2">
        <f t="shared" si="3"/>
        <v>20234131.829999998</v>
      </c>
      <c r="H67" s="2">
        <f t="shared" si="4"/>
        <v>8973052.7300000004</v>
      </c>
      <c r="I67" s="16">
        <f t="shared" si="5"/>
        <v>2.2549886241446391</v>
      </c>
      <c r="K67" s="2">
        <f>SUM(D$66:D67)</f>
        <v>29358948.210000001</v>
      </c>
      <c r="L67" s="2">
        <f>SUM(E$66:E67)</f>
        <v>18844104.16</v>
      </c>
      <c r="N67" s="2">
        <f t="shared" si="6"/>
        <v>48203052.370000005</v>
      </c>
      <c r="O67" s="2">
        <f t="shared" si="7"/>
        <v>18844104.16</v>
      </c>
      <c r="P67" s="16">
        <f t="shared" si="8"/>
        <v>2.5579911870960497</v>
      </c>
      <c r="R67" s="12">
        <f t="shared" si="27"/>
        <v>31823916.789999999</v>
      </c>
      <c r="S67" s="12">
        <f t="shared" si="28"/>
        <v>115438086.20999999</v>
      </c>
      <c r="U67" s="2">
        <f t="shared" si="10"/>
        <v>147262003</v>
      </c>
      <c r="V67" s="2">
        <f t="shared" si="11"/>
        <v>115438086.20999999</v>
      </c>
      <c r="W67" s="16">
        <f t="shared" si="12"/>
        <v>1.2756795251448236</v>
      </c>
    </row>
    <row r="68" spans="2:25" x14ac:dyDescent="0.2">
      <c r="B68" s="1">
        <v>43190</v>
      </c>
      <c r="C68" s="1"/>
      <c r="D68" s="2">
        <v>4871874.29</v>
      </c>
      <c r="E68" s="2">
        <v>9856007.7300000004</v>
      </c>
      <c r="G68" s="2">
        <f t="shared" si="3"/>
        <v>14727882.02</v>
      </c>
      <c r="H68" s="2">
        <f t="shared" si="4"/>
        <v>9856007.7300000004</v>
      </c>
      <c r="I68" s="16">
        <f t="shared" si="5"/>
        <v>1.4943050394705808</v>
      </c>
      <c r="K68" s="2">
        <f>SUM(D$66:D68)</f>
        <v>34230822.5</v>
      </c>
      <c r="L68" s="2">
        <f>SUM(E$66:E68)</f>
        <v>28700111.890000001</v>
      </c>
      <c r="N68" s="2">
        <f t="shared" si="6"/>
        <v>62930934.390000001</v>
      </c>
      <c r="O68" s="2">
        <f t="shared" si="7"/>
        <v>28700111.890000001</v>
      </c>
      <c r="P68" s="16">
        <f t="shared" si="8"/>
        <v>2.1927069354711146</v>
      </c>
      <c r="R68" s="12">
        <f t="shared" si="27"/>
        <v>28876360.219999999</v>
      </c>
      <c r="S68" s="12">
        <f t="shared" si="28"/>
        <v>115532701.39000002</v>
      </c>
      <c r="U68" s="2">
        <f t="shared" si="10"/>
        <v>144409061.61000001</v>
      </c>
      <c r="V68" s="2">
        <f t="shared" si="11"/>
        <v>115532701.39000002</v>
      </c>
      <c r="W68" s="16">
        <f t="shared" si="12"/>
        <v>1.2499410112685152</v>
      </c>
    </row>
    <row r="69" spans="2:25" x14ac:dyDescent="0.2">
      <c r="B69" s="1">
        <v>43220</v>
      </c>
      <c r="C69" s="1"/>
      <c r="D69" s="2">
        <v>-1871861.3</v>
      </c>
      <c r="E69" s="2">
        <v>9556230.5299999993</v>
      </c>
      <c r="G69" s="2">
        <f t="shared" si="3"/>
        <v>7684369.2299999995</v>
      </c>
      <c r="H69" s="2">
        <f t="shared" si="4"/>
        <v>9556230.5299999993</v>
      </c>
      <c r="I69" s="16">
        <f t="shared" si="5"/>
        <v>0.80412137462322186</v>
      </c>
      <c r="K69" s="2">
        <f>SUM(D$66:D69)</f>
        <v>32358961.199999999</v>
      </c>
      <c r="L69" s="2">
        <f>SUM(E$66:E69)</f>
        <v>38256342.420000002</v>
      </c>
      <c r="N69" s="2">
        <f t="shared" si="6"/>
        <v>70615303.620000005</v>
      </c>
      <c r="O69" s="2">
        <f t="shared" si="7"/>
        <v>38256342.420000002</v>
      </c>
      <c r="P69" s="16">
        <f t="shared" si="8"/>
        <v>1.8458456599103183</v>
      </c>
      <c r="R69" s="12">
        <f t="shared" si="27"/>
        <v>35058331.25</v>
      </c>
      <c r="S69" s="12">
        <f t="shared" si="28"/>
        <v>115682121.87</v>
      </c>
      <c r="U69" s="2">
        <f t="shared" si="10"/>
        <v>150740453.12</v>
      </c>
      <c r="V69" s="2">
        <f t="shared" si="11"/>
        <v>115682121.87</v>
      </c>
      <c r="W69" s="16">
        <f t="shared" si="12"/>
        <v>1.3030574706210651</v>
      </c>
    </row>
    <row r="70" spans="2:25" x14ac:dyDescent="0.2">
      <c r="B70" s="1">
        <v>43251</v>
      </c>
      <c r="C70" s="1"/>
      <c r="D70" s="2">
        <v>-1350229.29</v>
      </c>
      <c r="E70" s="2">
        <v>9855580.2400000002</v>
      </c>
      <c r="G70" s="2">
        <f t="shared" si="3"/>
        <v>8505350.9499999993</v>
      </c>
      <c r="H70" s="2">
        <f t="shared" si="4"/>
        <v>9855580.2400000002</v>
      </c>
      <c r="I70" s="16">
        <f t="shared" si="5"/>
        <v>0.86299849860488775</v>
      </c>
      <c r="K70" s="2">
        <f>SUM(D$66:D70)</f>
        <v>31008731.91</v>
      </c>
      <c r="L70" s="2">
        <f>SUM(E$66:E70)</f>
        <v>48111922.660000004</v>
      </c>
      <c r="N70" s="2">
        <f t="shared" si="6"/>
        <v>79120654.570000008</v>
      </c>
      <c r="O70" s="2">
        <f t="shared" si="7"/>
        <v>48111922.660000004</v>
      </c>
      <c r="P70" s="16">
        <f t="shared" si="8"/>
        <v>1.6445124242723415</v>
      </c>
      <c r="R70" s="12">
        <f t="shared" si="27"/>
        <v>35998963.140000001</v>
      </c>
      <c r="S70" s="12">
        <f t="shared" si="28"/>
        <v>115842048.27999999</v>
      </c>
      <c r="U70" s="2">
        <f t="shared" si="10"/>
        <v>151841011.41999999</v>
      </c>
      <c r="V70" s="2">
        <f t="shared" si="11"/>
        <v>115842048.27999999</v>
      </c>
      <c r="W70" s="16">
        <f t="shared" si="12"/>
        <v>1.3107590350352532</v>
      </c>
    </row>
    <row r="71" spans="2:25" x14ac:dyDescent="0.2">
      <c r="B71" s="1">
        <v>43281</v>
      </c>
      <c r="C71" s="1"/>
      <c r="D71" s="2">
        <v>1748156</v>
      </c>
      <c r="E71" s="2">
        <v>9587112.7899999991</v>
      </c>
      <c r="G71" s="2">
        <f t="shared" si="3"/>
        <v>11335268.789999999</v>
      </c>
      <c r="H71" s="2">
        <f t="shared" si="4"/>
        <v>9587112.7899999991</v>
      </c>
      <c r="I71" s="16">
        <f t="shared" si="5"/>
        <v>1.1823443656387818</v>
      </c>
      <c r="K71" s="2">
        <f>SUM(D$66:D71)</f>
        <v>32756887.91</v>
      </c>
      <c r="L71" s="2">
        <f>SUM(E$66:E71)</f>
        <v>57699035.450000003</v>
      </c>
      <c r="N71" s="2">
        <f t="shared" si="6"/>
        <v>90455923.359999999</v>
      </c>
      <c r="O71" s="2">
        <f t="shared" si="7"/>
        <v>57699035.450000003</v>
      </c>
      <c r="P71" s="16">
        <f t="shared" si="8"/>
        <v>1.567719852758821</v>
      </c>
      <c r="R71" s="12">
        <f t="shared" si="27"/>
        <v>34288656.010000005</v>
      </c>
      <c r="S71" s="12">
        <f t="shared" si="28"/>
        <v>115994862.70000002</v>
      </c>
      <c r="U71" s="2">
        <f t="shared" si="10"/>
        <v>150283518.71000004</v>
      </c>
      <c r="V71" s="2">
        <f t="shared" si="11"/>
        <v>115994862.70000002</v>
      </c>
      <c r="W71" s="16">
        <f t="shared" si="12"/>
        <v>1.2956049536321406</v>
      </c>
    </row>
    <row r="72" spans="2:25" x14ac:dyDescent="0.2">
      <c r="B72" s="1">
        <v>43312</v>
      </c>
      <c r="C72" s="1"/>
      <c r="D72" s="2">
        <v>6113221.7599999998</v>
      </c>
      <c r="E72" s="2">
        <v>9727468.7699999996</v>
      </c>
      <c r="G72" s="2">
        <f t="shared" si="3"/>
        <v>15840690.529999999</v>
      </c>
      <c r="H72" s="2">
        <f t="shared" si="4"/>
        <v>9727468.7699999996</v>
      </c>
      <c r="I72" s="16">
        <f t="shared" si="5"/>
        <v>1.6284493843715522</v>
      </c>
      <c r="K72" s="2">
        <f>SUM(D$66:D72)</f>
        <v>38870109.670000002</v>
      </c>
      <c r="L72" s="2">
        <f>SUM(E$66:E72)</f>
        <v>67426504.219999999</v>
      </c>
      <c r="N72" s="2">
        <f t="shared" si="6"/>
        <v>106296613.89</v>
      </c>
      <c r="O72" s="2">
        <f t="shared" si="7"/>
        <v>67426504.219999999</v>
      </c>
      <c r="P72" s="16">
        <f t="shared" si="8"/>
        <v>1.5764811644865073</v>
      </c>
      <c r="R72" s="12">
        <f t="shared" si="27"/>
        <v>33868702.619999997</v>
      </c>
      <c r="S72" s="12">
        <f t="shared" si="28"/>
        <v>116022819.36</v>
      </c>
      <c r="U72" s="2">
        <f t="shared" si="10"/>
        <v>149891521.97999999</v>
      </c>
      <c r="V72" s="2">
        <f t="shared" si="11"/>
        <v>116022819.36</v>
      </c>
      <c r="W72" s="16">
        <f t="shared" si="12"/>
        <v>1.2919141493615225</v>
      </c>
    </row>
    <row r="73" spans="2:25" x14ac:dyDescent="0.2">
      <c r="B73" s="1">
        <v>43343</v>
      </c>
      <c r="C73" s="1"/>
      <c r="D73" s="2">
        <v>7182973.3499999996</v>
      </c>
      <c r="E73" s="2">
        <v>9713138.1699999999</v>
      </c>
      <c r="G73" s="2">
        <f t="shared" si="3"/>
        <v>16896111.52</v>
      </c>
      <c r="H73" s="2">
        <f t="shared" si="4"/>
        <v>9713138.1699999999</v>
      </c>
      <c r="I73" s="16">
        <f t="shared" si="5"/>
        <v>1.7395110853241367</v>
      </c>
      <c r="K73" s="2">
        <f>SUM(D$66:D73)</f>
        <v>46053083.020000003</v>
      </c>
      <c r="L73" s="2">
        <f>SUM(E$66:E73)</f>
        <v>77139642.390000001</v>
      </c>
      <c r="N73" s="2">
        <f t="shared" si="6"/>
        <v>123192725.41</v>
      </c>
      <c r="O73" s="2">
        <f t="shared" si="7"/>
        <v>77139642.390000001</v>
      </c>
      <c r="P73" s="16">
        <f t="shared" si="8"/>
        <v>1.5970092885207632</v>
      </c>
      <c r="R73" s="12">
        <f t="shared" si="27"/>
        <v>39026378.770000003</v>
      </c>
      <c r="S73" s="12">
        <f t="shared" si="28"/>
        <v>116016170.31999999</v>
      </c>
      <c r="U73" s="2">
        <f t="shared" si="10"/>
        <v>155042549.09</v>
      </c>
      <c r="V73" s="2">
        <f t="shared" si="11"/>
        <v>116016170.31999999</v>
      </c>
      <c r="W73" s="16">
        <f t="shared" si="12"/>
        <v>1.3363874075687556</v>
      </c>
    </row>
    <row r="74" spans="2:25" x14ac:dyDescent="0.2">
      <c r="B74" s="1">
        <v>43373</v>
      </c>
      <c r="C74" s="1"/>
      <c r="D74" s="2">
        <v>2524367.3199999998</v>
      </c>
      <c r="E74" s="2">
        <v>9414109.9600000009</v>
      </c>
      <c r="G74" s="2">
        <f t="shared" si="3"/>
        <v>11938477.280000001</v>
      </c>
      <c r="H74" s="2">
        <f t="shared" si="4"/>
        <v>9414109.9600000009</v>
      </c>
      <c r="I74" s="16">
        <f t="shared" si="5"/>
        <v>1.2681472099567446</v>
      </c>
      <c r="K74" s="2">
        <f>SUM(D$66:D74)</f>
        <v>48577450.340000004</v>
      </c>
      <c r="L74" s="2">
        <f>SUM(E$66:E74)</f>
        <v>86553752.349999994</v>
      </c>
      <c r="N74" s="2">
        <f t="shared" si="6"/>
        <v>135131202.69</v>
      </c>
      <c r="O74" s="2">
        <f t="shared" si="7"/>
        <v>86553752.349999994</v>
      </c>
      <c r="P74" s="16">
        <f t="shared" si="8"/>
        <v>1.5612402584646581</v>
      </c>
      <c r="R74" s="12">
        <f t="shared" si="27"/>
        <v>41964632.550000004</v>
      </c>
      <c r="S74" s="12">
        <f t="shared" si="28"/>
        <v>115869409.28999999</v>
      </c>
      <c r="U74" s="2">
        <f t="shared" si="10"/>
        <v>157834041.84</v>
      </c>
      <c r="V74" s="2">
        <f t="shared" si="11"/>
        <v>115869409.28999999</v>
      </c>
      <c r="W74" s="16">
        <f t="shared" si="12"/>
        <v>1.3621718001942187</v>
      </c>
    </row>
    <row r="75" spans="2:25" x14ac:dyDescent="0.2">
      <c r="B75" s="1">
        <v>43404</v>
      </c>
      <c r="C75" s="1"/>
      <c r="D75" s="2">
        <v>-5129854.4000000004</v>
      </c>
      <c r="E75" s="2">
        <v>9661190.2300000004</v>
      </c>
      <c r="G75" s="2">
        <f t="shared" si="3"/>
        <v>4531335.83</v>
      </c>
      <c r="H75" s="2">
        <f t="shared" si="4"/>
        <v>9661190.2300000004</v>
      </c>
      <c r="I75" s="16">
        <f t="shared" si="5"/>
        <v>0.46902459449864281</v>
      </c>
      <c r="K75" s="2">
        <f>SUM(D$66:D75)</f>
        <v>43447595.940000005</v>
      </c>
      <c r="L75" s="2">
        <f>SUM(E$66:E75)</f>
        <v>96214942.579999998</v>
      </c>
      <c r="N75" s="2">
        <f t="shared" si="6"/>
        <v>139662538.52000001</v>
      </c>
      <c r="O75" s="2">
        <f t="shared" si="7"/>
        <v>96214942.579999998</v>
      </c>
      <c r="P75" s="16">
        <f t="shared" si="8"/>
        <v>1.451568070145389</v>
      </c>
      <c r="R75" s="12">
        <f t="shared" si="27"/>
        <v>44340547.450000003</v>
      </c>
      <c r="S75" s="12">
        <f t="shared" si="28"/>
        <v>115677506.15000002</v>
      </c>
      <c r="U75" s="2">
        <f t="shared" si="10"/>
        <v>160018053.60000002</v>
      </c>
      <c r="V75" s="2">
        <f t="shared" si="11"/>
        <v>115677506.15000002</v>
      </c>
      <c r="W75" s="16">
        <f t="shared" si="12"/>
        <v>1.3833117511411703</v>
      </c>
    </row>
    <row r="76" spans="2:25" x14ac:dyDescent="0.2">
      <c r="B76" s="1">
        <v>43434</v>
      </c>
      <c r="C76" s="1"/>
      <c r="D76" s="2">
        <v>1467461.41</v>
      </c>
      <c r="E76" s="2">
        <v>9379898</v>
      </c>
      <c r="G76" s="2">
        <f t="shared" si="3"/>
        <v>10847359.41</v>
      </c>
      <c r="H76" s="2">
        <f t="shared" si="4"/>
        <v>9379898</v>
      </c>
      <c r="I76" s="16">
        <f t="shared" si="5"/>
        <v>1.1564474805589571</v>
      </c>
      <c r="K76" s="2">
        <f>SUM(D$66:D76)</f>
        <v>44915057.350000001</v>
      </c>
      <c r="L76" s="2">
        <f>SUM(E$66:E76)</f>
        <v>105594840.58</v>
      </c>
      <c r="N76" s="2">
        <f t="shared" si="6"/>
        <v>150509897.93000001</v>
      </c>
      <c r="O76" s="2">
        <f t="shared" si="7"/>
        <v>105594840.58</v>
      </c>
      <c r="P76" s="16">
        <f t="shared" si="8"/>
        <v>1.42535276442765</v>
      </c>
      <c r="R76" s="12">
        <f t="shared" si="27"/>
        <v>44258249.219999999</v>
      </c>
      <c r="S76" s="12">
        <f t="shared" si="28"/>
        <v>115493172.32000001</v>
      </c>
      <c r="U76" s="2">
        <f t="shared" si="10"/>
        <v>159751421.54000002</v>
      </c>
      <c r="V76" s="2">
        <f t="shared" si="11"/>
        <v>115493172.32000001</v>
      </c>
      <c r="W76" s="16">
        <f t="shared" si="12"/>
        <v>1.3832109581107748</v>
      </c>
    </row>
    <row r="77" spans="2:25" x14ac:dyDescent="0.2">
      <c r="B77" s="1">
        <v>43465</v>
      </c>
      <c r="C77" s="1"/>
      <c r="D77" s="2">
        <v>-4246268.95</v>
      </c>
      <c r="E77" s="2">
        <v>9844133.3200000003</v>
      </c>
      <c r="G77" s="2">
        <f t="shared" si="3"/>
        <v>5597864.3700000001</v>
      </c>
      <c r="H77" s="2">
        <f t="shared" si="4"/>
        <v>9844133.3200000003</v>
      </c>
      <c r="I77" s="16">
        <f t="shared" si="5"/>
        <v>0.56864979252434589</v>
      </c>
      <c r="K77" s="2">
        <f>SUM(D$66:D77)</f>
        <v>40668788.399999999</v>
      </c>
      <c r="L77" s="2">
        <f>SUM(E$66:E77)</f>
        <v>115438973.90000001</v>
      </c>
      <c r="N77" s="2">
        <f t="shared" si="6"/>
        <v>156107762.30000001</v>
      </c>
      <c r="O77" s="2">
        <f t="shared" si="7"/>
        <v>115438973.90000001</v>
      </c>
      <c r="P77" s="16">
        <f t="shared" si="8"/>
        <v>1.3522968632346792</v>
      </c>
      <c r="R77" s="12">
        <f t="shared" si="27"/>
        <v>40668788.399999999</v>
      </c>
      <c r="S77" s="12">
        <f t="shared" si="28"/>
        <v>115438973.90000001</v>
      </c>
      <c r="U77" s="2">
        <f t="shared" si="10"/>
        <v>156107762.30000001</v>
      </c>
      <c r="V77" s="2">
        <f t="shared" si="11"/>
        <v>115438973.90000001</v>
      </c>
      <c r="W77" s="16">
        <f t="shared" si="12"/>
        <v>1.3522968632346792</v>
      </c>
      <c r="Y77" s="2">
        <f>W77</f>
        <v>1.3522968632346792</v>
      </c>
    </row>
    <row r="78" spans="2:25" x14ac:dyDescent="0.2">
      <c r="B78" s="10">
        <v>43496</v>
      </c>
      <c r="C78" s="1"/>
      <c r="D78" s="11">
        <v>15214245.68</v>
      </c>
      <c r="E78" s="11">
        <v>9796021.6099999994</v>
      </c>
      <c r="G78" s="11">
        <f t="shared" si="3"/>
        <v>25010267.289999999</v>
      </c>
      <c r="H78" s="11">
        <f t="shared" si="4"/>
        <v>9796021.6099999994</v>
      </c>
      <c r="I78" s="17">
        <f t="shared" si="5"/>
        <v>2.5531045444478151</v>
      </c>
      <c r="K78" s="11">
        <f>SUM(D$78:D78)</f>
        <v>15214245.68</v>
      </c>
      <c r="L78" s="11">
        <f>SUM(E$78:E78)</f>
        <v>9796021.6099999994</v>
      </c>
      <c r="N78" s="11">
        <f t="shared" si="6"/>
        <v>25010267.289999999</v>
      </c>
      <c r="O78" s="11">
        <f t="shared" si="7"/>
        <v>9796021.6099999994</v>
      </c>
      <c r="P78" s="17">
        <f t="shared" si="8"/>
        <v>2.5531045444478151</v>
      </c>
      <c r="R78" s="11">
        <f>SUM(D67:D78)</f>
        <v>37785164.970000006</v>
      </c>
      <c r="S78" s="11">
        <f>SUM(E67:E78)</f>
        <v>115363944.08000003</v>
      </c>
      <c r="U78" s="11">
        <f t="shared" si="10"/>
        <v>153149109.05000004</v>
      </c>
      <c r="V78" s="11">
        <f t="shared" si="11"/>
        <v>115363944.08000003</v>
      </c>
      <c r="W78" s="17">
        <f t="shared" si="12"/>
        <v>1.3275301071866752</v>
      </c>
    </row>
    <row r="79" spans="2:25" x14ac:dyDescent="0.2">
      <c r="B79" s="10">
        <v>43524</v>
      </c>
      <c r="C79" s="1"/>
      <c r="D79" s="11">
        <v>6858738.8200000003</v>
      </c>
      <c r="E79" s="11">
        <v>8900921.0800000001</v>
      </c>
      <c r="G79" s="11">
        <f t="shared" si="3"/>
        <v>15759659.9</v>
      </c>
      <c r="H79" s="11">
        <f t="shared" si="4"/>
        <v>8900921.0800000001</v>
      </c>
      <c r="I79" s="17">
        <f t="shared" si="5"/>
        <v>1.7705650638124746</v>
      </c>
      <c r="K79" s="11">
        <f>SUM(D$78:D79)</f>
        <v>22072984.5</v>
      </c>
      <c r="L79" s="11">
        <f>SUM(E$78:E79)</f>
        <v>18696942.689999998</v>
      </c>
      <c r="N79" s="11">
        <f t="shared" si="6"/>
        <v>40769927.189999998</v>
      </c>
      <c r="O79" s="11">
        <f t="shared" si="7"/>
        <v>18696942.689999998</v>
      </c>
      <c r="P79" s="17">
        <f t="shared" si="8"/>
        <v>2.1805665164607726</v>
      </c>
      <c r="R79" s="11">
        <f t="shared" ref="R79:R101" si="29">SUM(D68:D79)</f>
        <v>33382824.689999998</v>
      </c>
      <c r="S79" s="11">
        <f t="shared" ref="S79:S101" si="30">SUM(E68:E79)</f>
        <v>115291812.43000001</v>
      </c>
      <c r="U79" s="11">
        <f t="shared" si="10"/>
        <v>148674637.12</v>
      </c>
      <c r="V79" s="11">
        <f t="shared" si="11"/>
        <v>115291812.43000001</v>
      </c>
      <c r="W79" s="17">
        <f t="shared" si="12"/>
        <v>1.2895506973686319</v>
      </c>
    </row>
    <row r="80" spans="2:25" x14ac:dyDescent="0.2">
      <c r="B80" s="10">
        <v>43555</v>
      </c>
      <c r="C80" s="1"/>
      <c r="D80" s="11">
        <v>4208924.41</v>
      </c>
      <c r="E80" s="11">
        <v>9704932.6400000006</v>
      </c>
      <c r="G80" s="11">
        <f t="shared" si="3"/>
        <v>13913857.050000001</v>
      </c>
      <c r="H80" s="11">
        <f t="shared" si="4"/>
        <v>9704932.6400000006</v>
      </c>
      <c r="I80" s="17">
        <f t="shared" si="5"/>
        <v>1.4336891935398328</v>
      </c>
      <c r="K80" s="11">
        <f>SUM(D$78:D80)</f>
        <v>26281908.91</v>
      </c>
      <c r="L80" s="11">
        <f>SUM(E$78:E80)</f>
        <v>28401875.329999998</v>
      </c>
      <c r="N80" s="11">
        <f t="shared" si="6"/>
        <v>54683784.239999995</v>
      </c>
      <c r="O80" s="11">
        <f t="shared" si="7"/>
        <v>28401875.329999998</v>
      </c>
      <c r="P80" s="17">
        <f t="shared" si="8"/>
        <v>1.9253582238719023</v>
      </c>
      <c r="R80" s="11">
        <f t="shared" si="29"/>
        <v>32719874.809999999</v>
      </c>
      <c r="S80" s="11">
        <f t="shared" si="30"/>
        <v>115140737.33999999</v>
      </c>
      <c r="U80" s="11">
        <f t="shared" si="10"/>
        <v>147860612.14999998</v>
      </c>
      <c r="V80" s="11">
        <f t="shared" si="11"/>
        <v>115140737.33999999</v>
      </c>
      <c r="W80" s="17">
        <f t="shared" si="12"/>
        <v>1.2841728789123628</v>
      </c>
    </row>
    <row r="81" spans="2:25" x14ac:dyDescent="0.2">
      <c r="B81" s="10">
        <v>43585</v>
      </c>
      <c r="C81" s="1"/>
      <c r="D81" s="11">
        <v>-3305667.53</v>
      </c>
      <c r="E81" s="11">
        <v>9697139.1600000001</v>
      </c>
      <c r="G81" s="11">
        <f t="shared" si="3"/>
        <v>6391471.6300000008</v>
      </c>
      <c r="H81" s="11">
        <f t="shared" si="4"/>
        <v>9697139.1600000001</v>
      </c>
      <c r="I81" s="17">
        <f t="shared" si="5"/>
        <v>0.65910899333737116</v>
      </c>
      <c r="K81" s="11">
        <f>SUM(D$78:D81)</f>
        <v>22976241.379999999</v>
      </c>
      <c r="L81" s="11">
        <f>SUM(E$78:E81)</f>
        <v>38099014.489999995</v>
      </c>
      <c r="N81" s="11">
        <f t="shared" si="6"/>
        <v>61075255.86999999</v>
      </c>
      <c r="O81" s="11">
        <f t="shared" si="7"/>
        <v>38099014.489999995</v>
      </c>
      <c r="P81" s="17">
        <f t="shared" si="8"/>
        <v>1.6030665540188884</v>
      </c>
      <c r="R81" s="11">
        <f t="shared" si="29"/>
        <v>31286068.579999998</v>
      </c>
      <c r="S81" s="11">
        <f t="shared" si="30"/>
        <v>115281645.96999998</v>
      </c>
      <c r="U81" s="11">
        <f t="shared" si="10"/>
        <v>146567714.54999998</v>
      </c>
      <c r="V81" s="11">
        <f t="shared" si="11"/>
        <v>115281645.96999998</v>
      </c>
      <c r="W81" s="17">
        <f t="shared" si="12"/>
        <v>1.2713881148794635</v>
      </c>
    </row>
    <row r="82" spans="2:25" x14ac:dyDescent="0.2">
      <c r="B82" s="10">
        <v>43616</v>
      </c>
      <c r="C82" s="1"/>
      <c r="D82" s="11">
        <v>-5051640.8200000012</v>
      </c>
      <c r="E82" s="11">
        <v>10008575.1</v>
      </c>
      <c r="G82" s="11">
        <f t="shared" si="3"/>
        <v>4956934.2799999984</v>
      </c>
      <c r="H82" s="11">
        <f t="shared" si="4"/>
        <v>10008575.1</v>
      </c>
      <c r="I82" s="17">
        <f t="shared" si="5"/>
        <v>0.49526873011124217</v>
      </c>
      <c r="K82" s="11">
        <f>SUM(D$78:D82)</f>
        <v>17924600.559999999</v>
      </c>
      <c r="L82" s="11">
        <f>SUM(E$78:E82)</f>
        <v>48107589.589999996</v>
      </c>
      <c r="N82" s="11">
        <f t="shared" si="6"/>
        <v>66032190.149999991</v>
      </c>
      <c r="O82" s="11">
        <f t="shared" si="7"/>
        <v>48107589.589999996</v>
      </c>
      <c r="P82" s="17">
        <f t="shared" si="8"/>
        <v>1.3725940275279545</v>
      </c>
      <c r="R82" s="11">
        <f t="shared" si="29"/>
        <v>27584657.049999997</v>
      </c>
      <c r="S82" s="11">
        <f t="shared" si="30"/>
        <v>115434640.83</v>
      </c>
      <c r="U82" s="11">
        <f t="shared" si="10"/>
        <v>143019297.88</v>
      </c>
      <c r="V82" s="11">
        <f t="shared" si="11"/>
        <v>115434640.83</v>
      </c>
      <c r="W82" s="17">
        <f t="shared" si="12"/>
        <v>1.2389634242516836</v>
      </c>
    </row>
    <row r="83" spans="2:25" x14ac:dyDescent="0.2">
      <c r="B83" s="10">
        <v>43646</v>
      </c>
      <c r="C83" s="1"/>
      <c r="D83" s="11">
        <v>12169825.459999993</v>
      </c>
      <c r="E83" s="11">
        <v>9697875.0600000005</v>
      </c>
      <c r="G83" s="11">
        <f t="shared" si="3"/>
        <v>21867700.519999996</v>
      </c>
      <c r="H83" s="11">
        <f t="shared" si="4"/>
        <v>9697875.0600000005</v>
      </c>
      <c r="I83" s="17">
        <f t="shared" si="5"/>
        <v>2.2548960864835057</v>
      </c>
      <c r="K83" s="11">
        <f>SUM(D$78:D83)</f>
        <v>30094426.019999992</v>
      </c>
      <c r="L83" s="11">
        <f>SUM(E$78:E83)</f>
        <v>57805464.649999999</v>
      </c>
      <c r="N83" s="11">
        <f t="shared" si="6"/>
        <v>87899890.669999987</v>
      </c>
      <c r="O83" s="11">
        <f t="shared" si="7"/>
        <v>57805464.649999999</v>
      </c>
      <c r="P83" s="17">
        <f t="shared" si="8"/>
        <v>1.5206155888931168</v>
      </c>
      <c r="R83" s="11">
        <f t="shared" si="29"/>
        <v>38006326.50999999</v>
      </c>
      <c r="S83" s="11">
        <f t="shared" si="30"/>
        <v>115545403.09999999</v>
      </c>
      <c r="U83" s="11">
        <f t="shared" si="10"/>
        <v>153551729.60999998</v>
      </c>
      <c r="V83" s="11">
        <f t="shared" si="11"/>
        <v>115545403.09999999</v>
      </c>
      <c r="W83" s="17">
        <f t="shared" si="12"/>
        <v>1.3289298015353066</v>
      </c>
    </row>
    <row r="84" spans="2:25" x14ac:dyDescent="0.2">
      <c r="B84" s="10">
        <v>43677</v>
      </c>
      <c r="C84" s="1"/>
      <c r="D84" s="11">
        <v>6135851.8600000003</v>
      </c>
      <c r="E84" s="11">
        <v>9295425.3800000008</v>
      </c>
      <c r="G84" s="11">
        <f t="shared" si="3"/>
        <v>15431277.240000002</v>
      </c>
      <c r="H84" s="11">
        <f t="shared" si="4"/>
        <v>9295425.3800000008</v>
      </c>
      <c r="I84" s="17">
        <f t="shared" si="5"/>
        <v>1.6600937137532055</v>
      </c>
      <c r="K84" s="11">
        <f>SUM(D$78:D84)</f>
        <v>36230277.879999995</v>
      </c>
      <c r="L84" s="11">
        <f>SUM(E$78:E84)</f>
        <v>67100890.030000001</v>
      </c>
      <c r="N84" s="11">
        <f t="shared" si="6"/>
        <v>103331167.91</v>
      </c>
      <c r="O84" s="11">
        <f t="shared" si="7"/>
        <v>67100890.030000001</v>
      </c>
      <c r="P84" s="17">
        <f t="shared" si="8"/>
        <v>1.5399373669082761</v>
      </c>
      <c r="R84" s="11">
        <f t="shared" si="29"/>
        <v>38028956.609999992</v>
      </c>
      <c r="S84" s="11">
        <f t="shared" si="30"/>
        <v>115113359.70999998</v>
      </c>
      <c r="U84" s="11">
        <f t="shared" si="10"/>
        <v>153142316.31999996</v>
      </c>
      <c r="V84" s="11">
        <f t="shared" si="11"/>
        <v>115113359.70999998</v>
      </c>
      <c r="W84" s="17">
        <f t="shared" si="12"/>
        <v>1.3303609303542583</v>
      </c>
    </row>
    <row r="85" spans="2:25" x14ac:dyDescent="0.2">
      <c r="B85" s="10">
        <v>43708</v>
      </c>
      <c r="C85" s="1"/>
      <c r="D85" s="11">
        <v>5141957.78</v>
      </c>
      <c r="E85" s="11">
        <v>9220163.6899999995</v>
      </c>
      <c r="G85" s="11">
        <f t="shared" si="3"/>
        <v>14362121.469999999</v>
      </c>
      <c r="H85" s="11">
        <f t="shared" si="4"/>
        <v>9220163.6899999995</v>
      </c>
      <c r="I85" s="17">
        <f t="shared" si="5"/>
        <v>1.5576861705369571</v>
      </c>
      <c r="K85" s="11">
        <f>SUM(D$78:D85)</f>
        <v>41372235.659999996</v>
      </c>
      <c r="L85" s="11">
        <f>SUM(E$78:E85)</f>
        <v>76321053.719999999</v>
      </c>
      <c r="N85" s="11">
        <f t="shared" si="6"/>
        <v>117693289.38</v>
      </c>
      <c r="O85" s="11">
        <f t="shared" si="7"/>
        <v>76321053.719999999</v>
      </c>
      <c r="P85" s="17">
        <f t="shared" si="8"/>
        <v>1.5420815573613911</v>
      </c>
      <c r="R85" s="11">
        <f t="shared" si="29"/>
        <v>35987941.039999992</v>
      </c>
      <c r="S85" s="11">
        <f t="shared" si="30"/>
        <v>114620385.22999999</v>
      </c>
      <c r="U85" s="11">
        <f t="shared" si="10"/>
        <v>150608326.26999998</v>
      </c>
      <c r="V85" s="11">
        <f t="shared" si="11"/>
        <v>114620385.22999999</v>
      </c>
      <c r="W85" s="17">
        <f t="shared" si="12"/>
        <v>1.3139750487470945</v>
      </c>
    </row>
    <row r="86" spans="2:25" x14ac:dyDescent="0.2">
      <c r="B86" s="10">
        <v>43738</v>
      </c>
      <c r="C86" s="1"/>
      <c r="D86" s="11">
        <v>4062852</v>
      </c>
      <c r="E86" s="11">
        <v>8969613.2300000004</v>
      </c>
      <c r="G86" s="11">
        <f t="shared" si="3"/>
        <v>13032465.23</v>
      </c>
      <c r="H86" s="11">
        <f t="shared" si="4"/>
        <v>8969613.2300000004</v>
      </c>
      <c r="I86" s="17">
        <f t="shared" si="5"/>
        <v>1.4529573233337731</v>
      </c>
      <c r="K86" s="11">
        <f>SUM(D$78:D86)</f>
        <v>45435087.659999996</v>
      </c>
      <c r="L86" s="11">
        <f>SUM(E$78:E86)</f>
        <v>85290666.950000003</v>
      </c>
      <c r="N86" s="11">
        <f t="shared" si="6"/>
        <v>130725754.61</v>
      </c>
      <c r="O86" s="11">
        <f t="shared" si="7"/>
        <v>85290666.950000003</v>
      </c>
      <c r="P86" s="17">
        <f t="shared" si="8"/>
        <v>1.5327087861399353</v>
      </c>
      <c r="R86" s="11">
        <f t="shared" si="29"/>
        <v>37526425.719999991</v>
      </c>
      <c r="S86" s="11">
        <f t="shared" si="30"/>
        <v>114175888.49999999</v>
      </c>
      <c r="U86" s="11">
        <f t="shared" si="10"/>
        <v>151702314.21999997</v>
      </c>
      <c r="V86" s="11">
        <f t="shared" si="11"/>
        <v>114175888.49999999</v>
      </c>
      <c r="W86" s="17">
        <f t="shared" si="12"/>
        <v>1.3286720708987518</v>
      </c>
    </row>
    <row r="87" spans="2:25" x14ac:dyDescent="0.2">
      <c r="B87" s="10">
        <v>43769</v>
      </c>
      <c r="C87" s="1"/>
      <c r="D87" s="11">
        <v>-4243016.9700000091</v>
      </c>
      <c r="E87" s="11">
        <v>9115485.6099999994</v>
      </c>
      <c r="G87" s="11">
        <f t="shared" si="3"/>
        <v>4872468.6399999904</v>
      </c>
      <c r="H87" s="11">
        <f t="shared" si="4"/>
        <v>9115485.6099999994</v>
      </c>
      <c r="I87" s="17">
        <f t="shared" si="5"/>
        <v>0.53452650231324217</v>
      </c>
      <c r="K87" s="11">
        <f>SUM(D$78:D87)</f>
        <v>41192070.68999999</v>
      </c>
      <c r="L87" s="11">
        <f>SUM(E$78:E87)</f>
        <v>94406152.560000002</v>
      </c>
      <c r="N87" s="11">
        <f t="shared" si="6"/>
        <v>135598223.25</v>
      </c>
      <c r="O87" s="11">
        <f t="shared" si="7"/>
        <v>94406152.560000002</v>
      </c>
      <c r="P87" s="17">
        <f t="shared" si="8"/>
        <v>1.4363282431600028</v>
      </c>
      <c r="R87" s="11">
        <f t="shared" si="29"/>
        <v>38413263.149999984</v>
      </c>
      <c r="S87" s="11">
        <f t="shared" si="30"/>
        <v>113630183.88</v>
      </c>
      <c r="U87" s="11">
        <f t="shared" si="10"/>
        <v>152043447.02999997</v>
      </c>
      <c r="V87" s="11">
        <f t="shared" si="11"/>
        <v>113630183.88</v>
      </c>
      <c r="W87" s="17">
        <f t="shared" si="12"/>
        <v>1.3380550997837564</v>
      </c>
    </row>
    <row r="88" spans="2:25" x14ac:dyDescent="0.2">
      <c r="B88" s="10">
        <v>43799</v>
      </c>
      <c r="C88" s="1"/>
      <c r="D88" s="11">
        <v>-295828.7</v>
      </c>
      <c r="E88" s="11">
        <v>8848066.4900000002</v>
      </c>
      <c r="G88" s="11">
        <f t="shared" si="3"/>
        <v>8552237.790000001</v>
      </c>
      <c r="H88" s="11">
        <f t="shared" si="4"/>
        <v>8848066.4900000002</v>
      </c>
      <c r="I88" s="17">
        <f t="shared" si="5"/>
        <v>0.96656572367145499</v>
      </c>
      <c r="K88" s="11">
        <f>SUM(D$78:D88)</f>
        <v>40896241.989999987</v>
      </c>
      <c r="L88" s="11">
        <f>SUM(E$78:E88)</f>
        <v>103254219.05</v>
      </c>
      <c r="N88" s="11">
        <f t="shared" si="6"/>
        <v>144150461.03999999</v>
      </c>
      <c r="O88" s="11">
        <f t="shared" si="7"/>
        <v>103254219.05</v>
      </c>
      <c r="P88" s="17">
        <f t="shared" si="8"/>
        <v>1.3960733262647247</v>
      </c>
      <c r="R88" s="11">
        <f t="shared" si="29"/>
        <v>36649973.039999984</v>
      </c>
      <c r="S88" s="11">
        <f t="shared" si="30"/>
        <v>113098352.36999999</v>
      </c>
      <c r="U88" s="11">
        <f t="shared" si="10"/>
        <v>149748325.40999997</v>
      </c>
      <c r="V88" s="11">
        <f t="shared" si="11"/>
        <v>113098352.36999999</v>
      </c>
      <c r="W88" s="17">
        <f t="shared" si="12"/>
        <v>1.3240539961192361</v>
      </c>
    </row>
    <row r="89" spans="2:25" x14ac:dyDescent="0.2">
      <c r="B89" s="10">
        <v>43830</v>
      </c>
      <c r="C89" s="1"/>
      <c r="D89" s="11">
        <v>3307795.48</v>
      </c>
      <c r="E89" s="11">
        <v>9107420.6199999992</v>
      </c>
      <c r="G89" s="11">
        <f t="shared" si="3"/>
        <v>12415216.1</v>
      </c>
      <c r="H89" s="11">
        <f t="shared" si="4"/>
        <v>9107420.6199999992</v>
      </c>
      <c r="I89" s="17">
        <f t="shared" si="5"/>
        <v>1.3631978381163206</v>
      </c>
      <c r="K89" s="11">
        <f>SUM(D$78:D89)</f>
        <v>44204037.469999984</v>
      </c>
      <c r="L89" s="11">
        <f>SUM(E$78:E89)</f>
        <v>112361639.67</v>
      </c>
      <c r="N89" s="11">
        <f t="shared" si="6"/>
        <v>156565677.13999999</v>
      </c>
      <c r="O89" s="11">
        <f t="shared" si="7"/>
        <v>112361639.67</v>
      </c>
      <c r="P89" s="17">
        <f t="shared" si="8"/>
        <v>1.3934086188117656</v>
      </c>
      <c r="R89" s="11">
        <f t="shared" si="29"/>
        <v>44204037.469999984</v>
      </c>
      <c r="S89" s="11">
        <f t="shared" si="30"/>
        <v>112361639.67</v>
      </c>
      <c r="U89" s="11">
        <f t="shared" si="10"/>
        <v>156565677.13999999</v>
      </c>
      <c r="V89" s="11">
        <f t="shared" si="11"/>
        <v>112361639.67</v>
      </c>
      <c r="W89" s="17">
        <f t="shared" si="12"/>
        <v>1.3934086188117656</v>
      </c>
      <c r="Y89" s="2">
        <f>W89</f>
        <v>1.3934086188117656</v>
      </c>
    </row>
    <row r="90" spans="2:25" x14ac:dyDescent="0.2">
      <c r="B90" s="1">
        <v>43861</v>
      </c>
      <c r="C90" s="1"/>
      <c r="D90" s="2">
        <v>9173136.2200000007</v>
      </c>
      <c r="E90" s="2">
        <v>9150279.2400000002</v>
      </c>
      <c r="G90" s="2">
        <f t="shared" si="3"/>
        <v>18323415.460000001</v>
      </c>
      <c r="H90" s="2">
        <f t="shared" si="4"/>
        <v>9150279.2400000002</v>
      </c>
      <c r="I90" s="16">
        <f t="shared" si="5"/>
        <v>2.0024979543684398</v>
      </c>
      <c r="K90" s="2">
        <f>SUM(D$90:D90)</f>
        <v>9173136.2200000007</v>
      </c>
      <c r="L90" s="2">
        <f>SUM(E$90:E90)</f>
        <v>9150279.2400000002</v>
      </c>
      <c r="N90" s="2">
        <f t="shared" si="6"/>
        <v>18323415.460000001</v>
      </c>
      <c r="O90" s="2">
        <f t="shared" si="7"/>
        <v>9150279.2400000002</v>
      </c>
      <c r="P90" s="16">
        <f t="shared" si="8"/>
        <v>2.0024979543684398</v>
      </c>
      <c r="R90" s="12">
        <f t="shared" si="29"/>
        <v>38162928.009999983</v>
      </c>
      <c r="S90" s="12">
        <f t="shared" si="30"/>
        <v>111715897.3</v>
      </c>
      <c r="U90" s="2">
        <f t="shared" si="10"/>
        <v>149878825.30999997</v>
      </c>
      <c r="V90" s="2">
        <f t="shared" si="11"/>
        <v>111715897.3</v>
      </c>
      <c r="W90" s="16">
        <f t="shared" si="12"/>
        <v>1.3416069595495248</v>
      </c>
    </row>
    <row r="91" spans="2:25" x14ac:dyDescent="0.2">
      <c r="B91" s="1">
        <v>43890</v>
      </c>
      <c r="C91" s="1"/>
      <c r="D91" s="2">
        <v>10558041.820000013</v>
      </c>
      <c r="E91" s="2">
        <v>8620072.5999999996</v>
      </c>
      <c r="G91" s="2">
        <f t="shared" si="3"/>
        <v>19178114.420000013</v>
      </c>
      <c r="H91" s="2">
        <f t="shared" si="4"/>
        <v>8620072.5999999996</v>
      </c>
      <c r="I91" s="16">
        <f t="shared" si="5"/>
        <v>2.22482052181324</v>
      </c>
      <c r="K91" s="2">
        <f>SUM(D$90:D91)</f>
        <v>19731178.040000014</v>
      </c>
      <c r="L91" s="2">
        <f>SUM(E$90:E91)</f>
        <v>17770351.84</v>
      </c>
      <c r="N91" s="2">
        <f t="shared" si="6"/>
        <v>37501529.88000001</v>
      </c>
      <c r="O91" s="2">
        <f t="shared" si="7"/>
        <v>17770351.84</v>
      </c>
      <c r="P91" s="16">
        <f t="shared" si="8"/>
        <v>2.1103425648324143</v>
      </c>
      <c r="R91" s="12">
        <f t="shared" si="29"/>
        <v>41862231.009999998</v>
      </c>
      <c r="S91" s="12">
        <f t="shared" si="30"/>
        <v>111435048.81999999</v>
      </c>
      <c r="U91" s="2">
        <f t="shared" si="10"/>
        <v>153297279.82999998</v>
      </c>
      <c r="V91" s="2">
        <f t="shared" si="11"/>
        <v>111435048.81999999</v>
      </c>
      <c r="W91" s="16">
        <f t="shared" si="12"/>
        <v>1.3756648509897427</v>
      </c>
    </row>
    <row r="92" spans="2:25" x14ac:dyDescent="0.2">
      <c r="B92" s="1">
        <v>43921</v>
      </c>
      <c r="C92" s="1"/>
      <c r="D92" s="2">
        <v>-408464.2</v>
      </c>
      <c r="E92" s="2">
        <v>9140247.8499999996</v>
      </c>
      <c r="G92" s="2">
        <f t="shared" si="3"/>
        <v>8731783.6500000004</v>
      </c>
      <c r="H92" s="2">
        <f t="shared" si="4"/>
        <v>9140247.8499999996</v>
      </c>
      <c r="I92" s="16">
        <f t="shared" si="5"/>
        <v>0.9553114744038369</v>
      </c>
      <c r="K92" s="2">
        <f>SUM(D$90:D92)</f>
        <v>19322713.840000015</v>
      </c>
      <c r="L92" s="2">
        <f>SUM(E$90:E92)</f>
        <v>26910599.689999998</v>
      </c>
      <c r="N92" s="2">
        <f t="shared" si="6"/>
        <v>46233313.530000016</v>
      </c>
      <c r="O92" s="2">
        <f t="shared" si="7"/>
        <v>26910599.689999998</v>
      </c>
      <c r="P92" s="16">
        <f t="shared" si="8"/>
        <v>1.7180335653084817</v>
      </c>
      <c r="R92" s="12">
        <f t="shared" si="29"/>
        <v>37244842.399999999</v>
      </c>
      <c r="S92" s="12">
        <f t="shared" si="30"/>
        <v>110870364.02999999</v>
      </c>
      <c r="U92" s="2">
        <f t="shared" si="10"/>
        <v>148115206.42999998</v>
      </c>
      <c r="V92" s="2">
        <f t="shared" si="11"/>
        <v>110870364.02999999</v>
      </c>
      <c r="W92" s="16">
        <f t="shared" si="12"/>
        <v>1.3359314522492418</v>
      </c>
    </row>
    <row r="93" spans="2:25" x14ac:dyDescent="0.2">
      <c r="B93" s="1">
        <v>43951</v>
      </c>
      <c r="C93" s="1"/>
      <c r="D93" s="2">
        <v>-4441673.9199999841</v>
      </c>
      <c r="E93" s="2">
        <v>8834881.0299999993</v>
      </c>
      <c r="G93" s="2">
        <f t="shared" si="3"/>
        <v>4393207.1100000152</v>
      </c>
      <c r="H93" s="2">
        <f t="shared" si="4"/>
        <v>8834881.0299999993</v>
      </c>
      <c r="I93" s="16">
        <f t="shared" si="5"/>
        <v>0.49725707625063692</v>
      </c>
      <c r="K93" s="2">
        <f>SUM(D$90:D93)</f>
        <v>14881039.920000032</v>
      </c>
      <c r="L93" s="2">
        <f>SUM(E$90:E93)</f>
        <v>35745480.719999999</v>
      </c>
      <c r="N93" s="2">
        <f t="shared" si="6"/>
        <v>50626520.64000003</v>
      </c>
      <c r="O93" s="2">
        <f t="shared" si="7"/>
        <v>35745480.719999999</v>
      </c>
      <c r="P93" s="16">
        <f t="shared" si="8"/>
        <v>1.4163054914987876</v>
      </c>
      <c r="R93" s="12">
        <f t="shared" si="29"/>
        <v>36108836.010000013</v>
      </c>
      <c r="S93" s="12">
        <f t="shared" si="30"/>
        <v>110008105.89999998</v>
      </c>
      <c r="U93" s="2">
        <f t="shared" si="10"/>
        <v>146116941.91</v>
      </c>
      <c r="V93" s="2">
        <f t="shared" si="11"/>
        <v>110008105.89999998</v>
      </c>
      <c r="W93" s="16">
        <f t="shared" si="12"/>
        <v>1.3282379576903527</v>
      </c>
    </row>
    <row r="94" spans="2:25" x14ac:dyDescent="0.2">
      <c r="B94" s="1">
        <v>43982</v>
      </c>
      <c r="C94" s="1"/>
      <c r="D94" s="2">
        <v>1249593.7599999947</v>
      </c>
      <c r="E94" s="2">
        <v>8981273.9199999999</v>
      </c>
      <c r="G94" s="2">
        <f t="shared" si="3"/>
        <v>10230867.679999994</v>
      </c>
      <c r="H94" s="2">
        <f t="shared" si="4"/>
        <v>8981273.9199999999</v>
      </c>
      <c r="I94" s="16">
        <f t="shared" si="5"/>
        <v>1.1391332422472193</v>
      </c>
      <c r="K94" s="2">
        <f>SUM(D$90:D94)</f>
        <v>16130633.680000026</v>
      </c>
      <c r="L94" s="2">
        <f>SUM(E$90:E94)</f>
        <v>44726754.640000001</v>
      </c>
      <c r="N94" s="2">
        <f t="shared" si="6"/>
        <v>60857388.320000023</v>
      </c>
      <c r="O94" s="2">
        <f t="shared" si="7"/>
        <v>44726754.640000001</v>
      </c>
      <c r="P94" s="16">
        <f t="shared" si="8"/>
        <v>1.3606484264247083</v>
      </c>
      <c r="R94" s="12">
        <f t="shared" si="29"/>
        <v>42410070.590000011</v>
      </c>
      <c r="S94" s="12">
        <f t="shared" si="30"/>
        <v>108980804.71999998</v>
      </c>
      <c r="U94" s="2">
        <f t="shared" si="10"/>
        <v>151390875.31</v>
      </c>
      <c r="V94" s="2">
        <f t="shared" si="11"/>
        <v>108980804.71999998</v>
      </c>
      <c r="W94" s="16">
        <f t="shared" si="12"/>
        <v>1.3891517474014117</v>
      </c>
    </row>
    <row r="95" spans="2:25" x14ac:dyDescent="0.2">
      <c r="B95" s="1">
        <v>44012</v>
      </c>
      <c r="C95" s="1"/>
      <c r="D95" s="2">
        <v>5346187.3599999864</v>
      </c>
      <c r="E95" s="2">
        <v>8685314.7699999996</v>
      </c>
      <c r="G95" s="2">
        <f t="shared" ref="G95:G158" si="31">SUM(D95:E95)</f>
        <v>14031502.129999986</v>
      </c>
      <c r="H95" s="2">
        <f t="shared" ref="H95:H158" si="32">+E95</f>
        <v>8685314.7699999996</v>
      </c>
      <c r="I95" s="16">
        <f t="shared" ref="I95:I158" si="33">+G95/H95</f>
        <v>1.6155433051737267</v>
      </c>
      <c r="K95" s="2">
        <f>SUM(D$90:D95)</f>
        <v>21476821.040000014</v>
      </c>
      <c r="L95" s="2">
        <f>SUM(E$90:E95)</f>
        <v>53412069.409999996</v>
      </c>
      <c r="N95" s="2">
        <f t="shared" ref="N95:N158" si="34">SUM(K95:L95)</f>
        <v>74888890.450000018</v>
      </c>
      <c r="O95" s="2">
        <f t="shared" ref="O95:O158" si="35">+L95</f>
        <v>53412069.409999996</v>
      </c>
      <c r="P95" s="16">
        <f t="shared" ref="P95:P158" si="36">+N95/O95</f>
        <v>1.4020967784479637</v>
      </c>
      <c r="R95" s="12">
        <f t="shared" si="29"/>
        <v>35586432.49000001</v>
      </c>
      <c r="S95" s="12">
        <f t="shared" si="30"/>
        <v>107968244.42999999</v>
      </c>
      <c r="U95" s="2">
        <f t="shared" ref="U95:U158" si="37">SUM(R95:S95)</f>
        <v>143554676.92000002</v>
      </c>
      <c r="V95" s="2">
        <f t="shared" ref="V95:V158" si="38">+S95</f>
        <v>107968244.42999999</v>
      </c>
      <c r="W95" s="16">
        <f t="shared" ref="W95:W158" si="39">+U95/V95</f>
        <v>1.3296009181021007</v>
      </c>
    </row>
    <row r="96" spans="2:25" x14ac:dyDescent="0.2">
      <c r="B96" s="1">
        <v>44043</v>
      </c>
      <c r="C96" s="1"/>
      <c r="D96" s="2">
        <v>7333513.7199999895</v>
      </c>
      <c r="E96" s="2">
        <v>8811925.75</v>
      </c>
      <c r="G96" s="2">
        <f t="shared" si="31"/>
        <v>16145439.469999989</v>
      </c>
      <c r="H96" s="2">
        <f t="shared" si="32"/>
        <v>8811925.75</v>
      </c>
      <c r="I96" s="16">
        <f t="shared" si="33"/>
        <v>1.8322260000885719</v>
      </c>
      <c r="K96" s="2">
        <f>SUM(D$90:D96)</f>
        <v>28810334.760000005</v>
      </c>
      <c r="L96" s="2">
        <f>SUM(E$90:E96)</f>
        <v>62223995.159999996</v>
      </c>
      <c r="N96" s="2">
        <f t="shared" si="34"/>
        <v>91034329.920000002</v>
      </c>
      <c r="O96" s="2">
        <f t="shared" si="35"/>
        <v>62223995.159999996</v>
      </c>
      <c r="P96" s="16">
        <f t="shared" si="36"/>
        <v>1.4630100443714422</v>
      </c>
      <c r="R96" s="12">
        <f t="shared" si="29"/>
        <v>36784094.350000001</v>
      </c>
      <c r="S96" s="12">
        <f t="shared" si="30"/>
        <v>107484744.8</v>
      </c>
      <c r="U96" s="2">
        <f t="shared" si="37"/>
        <v>144268839.15000001</v>
      </c>
      <c r="V96" s="2">
        <f t="shared" si="38"/>
        <v>107484744.8</v>
      </c>
      <c r="W96" s="16">
        <f t="shared" si="39"/>
        <v>1.3422261867806937</v>
      </c>
    </row>
    <row r="97" spans="2:25" x14ac:dyDescent="0.2">
      <c r="B97" s="1">
        <v>44074</v>
      </c>
      <c r="C97" s="1"/>
      <c r="D97" s="2">
        <v>7449212.9100000001</v>
      </c>
      <c r="E97" s="2">
        <v>8810981.2799999993</v>
      </c>
      <c r="G97" s="2">
        <f t="shared" si="31"/>
        <v>16260194.189999999</v>
      </c>
      <c r="H97" s="2">
        <f t="shared" si="32"/>
        <v>8810981.2799999993</v>
      </c>
      <c r="I97" s="16">
        <f t="shared" si="33"/>
        <v>1.8454464574688099</v>
      </c>
      <c r="K97" s="2">
        <f>SUM(D$90:D97)</f>
        <v>36259547.670000002</v>
      </c>
      <c r="L97" s="2">
        <f>SUM(E$90:E97)</f>
        <v>71034976.439999998</v>
      </c>
      <c r="N97" s="2">
        <f t="shared" si="34"/>
        <v>107294524.11</v>
      </c>
      <c r="O97" s="2">
        <f t="shared" si="35"/>
        <v>71034976.439999998</v>
      </c>
      <c r="P97" s="16">
        <f t="shared" si="36"/>
        <v>1.510446395384206</v>
      </c>
      <c r="R97" s="12">
        <f t="shared" si="29"/>
        <v>39091349.479999989</v>
      </c>
      <c r="S97" s="12">
        <f t="shared" si="30"/>
        <v>107075562.39</v>
      </c>
      <c r="U97" s="2">
        <f t="shared" si="37"/>
        <v>146166911.87</v>
      </c>
      <c r="V97" s="2">
        <f t="shared" si="38"/>
        <v>107075562.39</v>
      </c>
      <c r="W97" s="16">
        <f t="shared" si="39"/>
        <v>1.365081897376528</v>
      </c>
    </row>
    <row r="98" spans="2:25" x14ac:dyDescent="0.2">
      <c r="B98" s="1">
        <v>44104</v>
      </c>
      <c r="C98" s="1"/>
      <c r="D98" s="2">
        <v>311721.04999999644</v>
      </c>
      <c r="E98" s="2">
        <v>7699884.9900000002</v>
      </c>
      <c r="G98" s="2">
        <f t="shared" si="31"/>
        <v>8011606.0399999963</v>
      </c>
      <c r="H98" s="2">
        <f t="shared" si="32"/>
        <v>7699884.9900000002</v>
      </c>
      <c r="I98" s="16">
        <f t="shared" si="33"/>
        <v>1.0404838579283762</v>
      </c>
      <c r="K98" s="2">
        <f>SUM(D$90:D98)</f>
        <v>36571268.719999999</v>
      </c>
      <c r="L98" s="2">
        <f>SUM(E$90:E98)</f>
        <v>78734861.429999992</v>
      </c>
      <c r="N98" s="2">
        <f t="shared" si="34"/>
        <v>115306130.14999999</v>
      </c>
      <c r="O98" s="2">
        <f t="shared" si="35"/>
        <v>78734861.429999992</v>
      </c>
      <c r="P98" s="16">
        <f t="shared" si="36"/>
        <v>1.4644863540213893</v>
      </c>
      <c r="R98" s="12">
        <f t="shared" si="29"/>
        <v>35340218.529999986</v>
      </c>
      <c r="S98" s="12">
        <f t="shared" si="30"/>
        <v>105805834.14999999</v>
      </c>
      <c r="U98" s="2">
        <f t="shared" si="37"/>
        <v>141146052.67999998</v>
      </c>
      <c r="V98" s="2">
        <f t="shared" si="38"/>
        <v>105805834.14999999</v>
      </c>
      <c r="W98" s="16">
        <f t="shared" si="39"/>
        <v>1.3340101121446524</v>
      </c>
    </row>
    <row r="99" spans="2:25" x14ac:dyDescent="0.2">
      <c r="B99" s="1">
        <v>44135</v>
      </c>
      <c r="C99" s="1"/>
      <c r="D99" s="2">
        <v>-10057458.510000015</v>
      </c>
      <c r="E99" s="2">
        <v>7469100.0300000003</v>
      </c>
      <c r="G99" s="2">
        <f t="shared" si="31"/>
        <v>-2588358.4800000144</v>
      </c>
      <c r="H99" s="2">
        <f t="shared" si="32"/>
        <v>7469100.0300000003</v>
      </c>
      <c r="I99" s="16">
        <f t="shared" si="33"/>
        <v>-0.34654221654600259</v>
      </c>
      <c r="K99" s="2">
        <f>SUM(D$90:D99)</f>
        <v>26513810.209999986</v>
      </c>
      <c r="L99" s="2">
        <f>SUM(E$90:E99)</f>
        <v>86203961.459999993</v>
      </c>
      <c r="N99" s="2">
        <f t="shared" si="34"/>
        <v>112717771.66999999</v>
      </c>
      <c r="O99" s="2">
        <f t="shared" si="35"/>
        <v>86203961.459999993</v>
      </c>
      <c r="P99" s="16">
        <f t="shared" si="36"/>
        <v>1.3075706703142966</v>
      </c>
      <c r="R99" s="12">
        <f t="shared" si="29"/>
        <v>29525776.989999987</v>
      </c>
      <c r="S99" s="12">
        <f t="shared" si="30"/>
        <v>104159448.57000001</v>
      </c>
      <c r="U99" s="2">
        <f t="shared" si="37"/>
        <v>133685225.56</v>
      </c>
      <c r="V99" s="2">
        <f t="shared" si="38"/>
        <v>104159448.57000001</v>
      </c>
      <c r="W99" s="16">
        <f t="shared" si="39"/>
        <v>1.2834671015962349</v>
      </c>
    </row>
    <row r="100" spans="2:25" x14ac:dyDescent="0.2">
      <c r="B100" s="1">
        <v>44165</v>
      </c>
      <c r="C100" s="1"/>
      <c r="D100" s="2">
        <v>-413915.17000000598</v>
      </c>
      <c r="E100" s="2">
        <v>7264463.8399999999</v>
      </c>
      <c r="G100" s="2">
        <f t="shared" si="31"/>
        <v>6850548.6699999943</v>
      </c>
      <c r="H100" s="2">
        <f t="shared" si="32"/>
        <v>7264463.8399999999</v>
      </c>
      <c r="I100" s="16">
        <f t="shared" si="33"/>
        <v>0.94302192438196442</v>
      </c>
      <c r="K100" s="2">
        <f>SUM(D$90:D100)</f>
        <v>26099895.03999998</v>
      </c>
      <c r="L100" s="2">
        <f>SUM(E$90:E100)</f>
        <v>93468425.299999997</v>
      </c>
      <c r="N100" s="2">
        <f t="shared" si="34"/>
        <v>119568320.33999997</v>
      </c>
      <c r="O100" s="2">
        <f t="shared" si="35"/>
        <v>93468425.299999997</v>
      </c>
      <c r="P100" s="16">
        <f t="shared" si="36"/>
        <v>1.2792375602373605</v>
      </c>
      <c r="R100" s="12">
        <f t="shared" si="29"/>
        <v>29407690.519999985</v>
      </c>
      <c r="S100" s="12">
        <f t="shared" si="30"/>
        <v>102575845.92</v>
      </c>
      <c r="U100" s="2">
        <f t="shared" si="37"/>
        <v>131983536.43999998</v>
      </c>
      <c r="V100" s="2">
        <f t="shared" si="38"/>
        <v>102575845.92</v>
      </c>
      <c r="W100" s="16">
        <f t="shared" si="39"/>
        <v>1.2866921569716847</v>
      </c>
    </row>
    <row r="101" spans="2:25" x14ac:dyDescent="0.2">
      <c r="B101" s="1">
        <v>44196</v>
      </c>
      <c r="C101" s="1"/>
      <c r="D101" s="2">
        <v>2592012.84</v>
      </c>
      <c r="E101" s="2">
        <v>7453169.2400000002</v>
      </c>
      <c r="G101" s="2">
        <f t="shared" si="31"/>
        <v>10045182.08</v>
      </c>
      <c r="H101" s="2">
        <f t="shared" si="32"/>
        <v>7453169.2400000002</v>
      </c>
      <c r="I101" s="16">
        <f t="shared" si="33"/>
        <v>1.3477732433726408</v>
      </c>
      <c r="K101" s="2">
        <f>SUM(D$90:D101)</f>
        <v>28691907.87999998</v>
      </c>
      <c r="L101" s="2">
        <f>SUM(E$90:E101)</f>
        <v>100921594.53999999</v>
      </c>
      <c r="N101" s="2">
        <f t="shared" si="34"/>
        <v>129613502.41999997</v>
      </c>
      <c r="O101" s="2">
        <f t="shared" si="35"/>
        <v>100921594.53999999</v>
      </c>
      <c r="P101" s="16">
        <f t="shared" si="36"/>
        <v>1.28429899478677</v>
      </c>
      <c r="R101" s="12">
        <f t="shared" si="29"/>
        <v>28691907.87999998</v>
      </c>
      <c r="S101" s="12">
        <f t="shared" si="30"/>
        <v>100921594.53999999</v>
      </c>
      <c r="U101" s="2">
        <f t="shared" si="37"/>
        <v>129613502.41999997</v>
      </c>
      <c r="V101" s="2">
        <f t="shared" si="38"/>
        <v>100921594.53999999</v>
      </c>
      <c r="W101" s="16">
        <f t="shared" si="39"/>
        <v>1.28429899478677</v>
      </c>
      <c r="Y101" s="2">
        <f>W101</f>
        <v>1.28429899478677</v>
      </c>
    </row>
    <row r="102" spans="2:25" x14ac:dyDescent="0.2">
      <c r="B102" s="10">
        <v>44227</v>
      </c>
      <c r="C102" s="1"/>
      <c r="D102" s="11">
        <v>12168866.669999991</v>
      </c>
      <c r="E102" s="11">
        <v>7475807.7699999996</v>
      </c>
      <c r="G102" s="11">
        <f t="shared" si="31"/>
        <v>19644674.43999999</v>
      </c>
      <c r="H102" s="11">
        <f t="shared" si="32"/>
        <v>7475807.7699999996</v>
      </c>
      <c r="I102" s="17">
        <f t="shared" si="33"/>
        <v>2.6277661283417393</v>
      </c>
      <c r="K102" s="11">
        <f>SUM(D$102:D102)</f>
        <v>12168866.669999991</v>
      </c>
      <c r="L102" s="11">
        <f>SUM(E$102:E102)</f>
        <v>7475807.7699999996</v>
      </c>
      <c r="N102" s="11">
        <f t="shared" si="34"/>
        <v>19644674.43999999</v>
      </c>
      <c r="O102" s="11">
        <f t="shared" si="35"/>
        <v>7475807.7699999996</v>
      </c>
      <c r="P102" s="17">
        <f t="shared" si="36"/>
        <v>2.6277661283417393</v>
      </c>
      <c r="R102" s="11">
        <f>SUM(D91:D102)</f>
        <v>31687638.329999965</v>
      </c>
      <c r="S102" s="11">
        <f>SUM(E91:E102)</f>
        <v>99247123.069999993</v>
      </c>
      <c r="U102" s="11">
        <f t="shared" si="37"/>
        <v>130934761.39999996</v>
      </c>
      <c r="V102" s="11">
        <f t="shared" si="38"/>
        <v>99247123.069999993</v>
      </c>
      <c r="W102" s="17">
        <f t="shared" si="39"/>
        <v>1.3192801700423131</v>
      </c>
    </row>
    <row r="103" spans="2:25" x14ac:dyDescent="0.2">
      <c r="B103" s="10">
        <v>44255</v>
      </c>
      <c r="C103" s="1"/>
      <c r="D103" s="11">
        <v>11543266.30999998</v>
      </c>
      <c r="E103" s="11">
        <v>6877094.3200000003</v>
      </c>
      <c r="G103" s="11">
        <f t="shared" si="31"/>
        <v>18420360.62999998</v>
      </c>
      <c r="H103" s="11">
        <f t="shared" si="32"/>
        <v>6877094.3200000003</v>
      </c>
      <c r="I103" s="17">
        <f t="shared" si="33"/>
        <v>2.6785092326609212</v>
      </c>
      <c r="K103" s="11">
        <f>SUM(D$102:D103)</f>
        <v>23712132.979999971</v>
      </c>
      <c r="L103" s="11">
        <f>SUM(E$102:E103)</f>
        <v>14352902.09</v>
      </c>
      <c r="N103" s="11">
        <f t="shared" si="34"/>
        <v>38065035.06999997</v>
      </c>
      <c r="O103" s="11">
        <f t="shared" si="35"/>
        <v>14352902.09</v>
      </c>
      <c r="P103" s="17">
        <f t="shared" si="36"/>
        <v>2.6520793377752341</v>
      </c>
      <c r="R103" s="11">
        <f t="shared" ref="R103:R125" si="40">SUM(D92:D103)</f>
        <v>32672862.819999933</v>
      </c>
      <c r="S103" s="11">
        <f t="shared" ref="S103:S125" si="41">SUM(E92:E103)</f>
        <v>97504144.789999992</v>
      </c>
      <c r="U103" s="11">
        <f t="shared" si="37"/>
        <v>130177007.60999992</v>
      </c>
      <c r="V103" s="11">
        <f t="shared" si="38"/>
        <v>97504144.789999992</v>
      </c>
      <c r="W103" s="17">
        <f t="shared" si="39"/>
        <v>1.3350920403473028</v>
      </c>
    </row>
    <row r="104" spans="2:25" x14ac:dyDescent="0.2">
      <c r="B104" s="10">
        <v>44286</v>
      </c>
      <c r="C104" s="1"/>
      <c r="D104" s="11">
        <v>-4308136.2600000063</v>
      </c>
      <c r="E104" s="11">
        <v>7424429.5999999996</v>
      </c>
      <c r="G104" s="11">
        <f t="shared" si="31"/>
        <v>3116293.3399999933</v>
      </c>
      <c r="H104" s="11">
        <f t="shared" si="32"/>
        <v>7424429.5999999996</v>
      </c>
      <c r="I104" s="17">
        <f t="shared" si="33"/>
        <v>0.41973505143075146</v>
      </c>
      <c r="K104" s="11">
        <f>SUM(D$102:D104)</f>
        <v>19403996.719999965</v>
      </c>
      <c r="L104" s="11">
        <f>SUM(E$102:E104)</f>
        <v>21777331.689999998</v>
      </c>
      <c r="N104" s="11">
        <f t="shared" si="34"/>
        <v>41181328.409999967</v>
      </c>
      <c r="O104" s="11">
        <f t="shared" si="35"/>
        <v>21777331.689999998</v>
      </c>
      <c r="P104" s="17">
        <f t="shared" si="36"/>
        <v>1.8910181006661231</v>
      </c>
      <c r="R104" s="11">
        <f t="shared" si="40"/>
        <v>28773190.759999931</v>
      </c>
      <c r="S104" s="11">
        <f t="shared" si="41"/>
        <v>95788326.539999992</v>
      </c>
      <c r="U104" s="11">
        <f t="shared" si="37"/>
        <v>124561517.29999992</v>
      </c>
      <c r="V104" s="11">
        <f t="shared" si="38"/>
        <v>95788326.539999992</v>
      </c>
      <c r="W104" s="17">
        <f t="shared" si="39"/>
        <v>1.3003830612698366</v>
      </c>
    </row>
    <row r="105" spans="2:25" x14ac:dyDescent="0.2">
      <c r="B105" s="10">
        <v>44316</v>
      </c>
      <c r="C105" s="1"/>
      <c r="D105" s="11">
        <v>-3346674.1400000011</v>
      </c>
      <c r="E105" s="11">
        <v>7183861.0599999996</v>
      </c>
      <c r="G105" s="11">
        <f t="shared" si="31"/>
        <v>3837186.9199999985</v>
      </c>
      <c r="H105" s="11">
        <f t="shared" si="32"/>
        <v>7183861.0599999996</v>
      </c>
      <c r="I105" s="17">
        <f t="shared" si="33"/>
        <v>0.53413991277832407</v>
      </c>
      <c r="K105" s="11">
        <f>SUM(D$102:D105)</f>
        <v>16057322.579999965</v>
      </c>
      <c r="L105" s="11">
        <f>SUM(E$102:E105)</f>
        <v>28961192.749999996</v>
      </c>
      <c r="N105" s="11">
        <f t="shared" si="34"/>
        <v>45018515.329999961</v>
      </c>
      <c r="O105" s="11">
        <f t="shared" si="35"/>
        <v>28961192.749999996</v>
      </c>
      <c r="P105" s="17">
        <f t="shared" si="36"/>
        <v>1.5544427233577929</v>
      </c>
      <c r="R105" s="11">
        <f t="shared" si="40"/>
        <v>29868190.53999991</v>
      </c>
      <c r="S105" s="11">
        <f t="shared" si="41"/>
        <v>94137306.569999993</v>
      </c>
      <c r="U105" s="11">
        <f t="shared" si="37"/>
        <v>124005497.1099999</v>
      </c>
      <c r="V105" s="11">
        <f t="shared" si="38"/>
        <v>94137306.569999993</v>
      </c>
      <c r="W105" s="17">
        <f t="shared" si="39"/>
        <v>1.3172832496305817</v>
      </c>
    </row>
    <row r="106" spans="2:25" x14ac:dyDescent="0.2">
      <c r="B106" s="10">
        <v>44347</v>
      </c>
      <c r="C106" s="1"/>
      <c r="D106" s="11">
        <v>-4200158.9399999985</v>
      </c>
      <c r="E106" s="11">
        <v>7348011.7999999998</v>
      </c>
      <c r="G106" s="11">
        <f t="shared" si="31"/>
        <v>3147852.8600000013</v>
      </c>
      <c r="H106" s="11">
        <f t="shared" si="32"/>
        <v>7348011.7999999998</v>
      </c>
      <c r="I106" s="17">
        <f t="shared" si="33"/>
        <v>0.4283951830344096</v>
      </c>
      <c r="K106" s="11">
        <f>SUM(D$102:D106)</f>
        <v>11857163.639999967</v>
      </c>
      <c r="L106" s="11">
        <f>SUM(E$102:E106)</f>
        <v>36309204.549999997</v>
      </c>
      <c r="N106" s="11">
        <f t="shared" si="34"/>
        <v>48166368.189999968</v>
      </c>
      <c r="O106" s="11">
        <f t="shared" si="35"/>
        <v>36309204.549999997</v>
      </c>
      <c r="P106" s="17">
        <f t="shared" si="36"/>
        <v>1.3265608207877959</v>
      </c>
      <c r="R106" s="11">
        <f t="shared" si="40"/>
        <v>24418437.839999922</v>
      </c>
      <c r="S106" s="11">
        <f t="shared" si="41"/>
        <v>92504044.450000003</v>
      </c>
      <c r="U106" s="11">
        <f t="shared" si="37"/>
        <v>116922482.28999993</v>
      </c>
      <c r="V106" s="11">
        <f t="shared" si="38"/>
        <v>92504044.450000003</v>
      </c>
      <c r="W106" s="17">
        <f t="shared" si="39"/>
        <v>1.2639715699479335</v>
      </c>
    </row>
    <row r="107" spans="2:25" x14ac:dyDescent="0.2">
      <c r="B107" s="10">
        <v>44377</v>
      </c>
      <c r="C107" s="1"/>
      <c r="D107" s="11">
        <v>5266646.9499999965</v>
      </c>
      <c r="E107" s="11">
        <v>7159299.5899999999</v>
      </c>
      <c r="G107" s="11">
        <f t="shared" si="31"/>
        <v>12425946.539999995</v>
      </c>
      <c r="H107" s="11">
        <f t="shared" si="32"/>
        <v>7159299.5899999999</v>
      </c>
      <c r="I107" s="17">
        <f t="shared" si="33"/>
        <v>1.7356371784408027</v>
      </c>
      <c r="K107" s="11">
        <f>SUM(D$102:D107)</f>
        <v>17123810.589999963</v>
      </c>
      <c r="L107" s="11">
        <f>SUM(E$102:E107)</f>
        <v>43468504.140000001</v>
      </c>
      <c r="N107" s="11">
        <f t="shared" si="34"/>
        <v>60592314.729999959</v>
      </c>
      <c r="O107" s="11">
        <f t="shared" si="35"/>
        <v>43468504.140000001</v>
      </c>
      <c r="P107" s="17">
        <f t="shared" si="36"/>
        <v>1.3939360447014444</v>
      </c>
      <c r="R107" s="11">
        <f t="shared" si="40"/>
        <v>24338897.429999929</v>
      </c>
      <c r="S107" s="11">
        <f t="shared" si="41"/>
        <v>90978029.270000011</v>
      </c>
      <c r="U107" s="11">
        <f t="shared" si="37"/>
        <v>115316926.69999994</v>
      </c>
      <c r="V107" s="11">
        <f t="shared" si="38"/>
        <v>90978029.270000011</v>
      </c>
      <c r="W107" s="17">
        <f t="shared" si="39"/>
        <v>1.2675250016437285</v>
      </c>
    </row>
    <row r="108" spans="2:25" x14ac:dyDescent="0.2">
      <c r="B108" s="10">
        <v>44408</v>
      </c>
      <c r="C108" s="1"/>
      <c r="D108" s="11">
        <v>5525567.4600000167</v>
      </c>
      <c r="E108" s="11">
        <v>7336558.0300000003</v>
      </c>
      <c r="G108" s="11">
        <f t="shared" si="31"/>
        <v>12862125.490000017</v>
      </c>
      <c r="H108" s="11">
        <f t="shared" si="32"/>
        <v>7336558.0300000003</v>
      </c>
      <c r="I108" s="17">
        <f t="shared" si="33"/>
        <v>1.7531552858173216</v>
      </c>
      <c r="K108" s="11">
        <f>SUM(D$102:D108)</f>
        <v>22649378.049999978</v>
      </c>
      <c r="L108" s="11">
        <f>SUM(E$102:E108)</f>
        <v>50805062.170000002</v>
      </c>
      <c r="N108" s="11">
        <f t="shared" si="34"/>
        <v>73454440.219999984</v>
      </c>
      <c r="O108" s="11">
        <f t="shared" si="35"/>
        <v>50805062.170000002</v>
      </c>
      <c r="P108" s="17">
        <f t="shared" si="36"/>
        <v>1.4458094741467371</v>
      </c>
      <c r="R108" s="11">
        <f t="shared" si="40"/>
        <v>22530951.169999953</v>
      </c>
      <c r="S108" s="11">
        <f t="shared" si="41"/>
        <v>89502661.550000012</v>
      </c>
      <c r="U108" s="11">
        <f t="shared" si="37"/>
        <v>112033612.71999997</v>
      </c>
      <c r="V108" s="11">
        <f t="shared" si="38"/>
        <v>89502661.550000012</v>
      </c>
      <c r="W108" s="17">
        <f t="shared" si="39"/>
        <v>1.2517349850810102</v>
      </c>
    </row>
    <row r="109" spans="2:25" x14ac:dyDescent="0.2">
      <c r="B109" s="10">
        <v>44439</v>
      </c>
      <c r="C109" s="1"/>
      <c r="D109" s="11">
        <v>10909060.020000003</v>
      </c>
      <c r="E109" s="11">
        <v>7318749.6799999997</v>
      </c>
      <c r="G109" s="11">
        <f t="shared" si="31"/>
        <v>18227809.700000003</v>
      </c>
      <c r="H109" s="11">
        <f t="shared" si="32"/>
        <v>7318749.6799999997</v>
      </c>
      <c r="I109" s="17">
        <f t="shared" si="33"/>
        <v>2.4905633471535817</v>
      </c>
      <c r="K109" s="11">
        <f>SUM(D$102:D109)</f>
        <v>33558438.069999978</v>
      </c>
      <c r="L109" s="11">
        <f>SUM(E$102:E109)</f>
        <v>58123811.850000001</v>
      </c>
      <c r="N109" s="11">
        <f t="shared" si="34"/>
        <v>91682249.919999987</v>
      </c>
      <c r="O109" s="11">
        <f t="shared" si="35"/>
        <v>58123811.850000001</v>
      </c>
      <c r="P109" s="17">
        <f t="shared" si="36"/>
        <v>1.5773612741814693</v>
      </c>
      <c r="R109" s="11">
        <f t="shared" si="40"/>
        <v>25990798.279999956</v>
      </c>
      <c r="S109" s="11">
        <f t="shared" si="41"/>
        <v>88010429.950000018</v>
      </c>
      <c r="U109" s="11">
        <f t="shared" si="37"/>
        <v>114001228.22999997</v>
      </c>
      <c r="V109" s="11">
        <f t="shared" si="38"/>
        <v>88010429.950000018</v>
      </c>
      <c r="W109" s="17">
        <f t="shared" si="39"/>
        <v>1.2953149790856118</v>
      </c>
    </row>
    <row r="110" spans="2:25" x14ac:dyDescent="0.2">
      <c r="B110" s="10">
        <v>44469</v>
      </c>
      <c r="C110" s="1"/>
      <c r="D110" s="11">
        <v>153444.87000003457</v>
      </c>
      <c r="E110" s="11">
        <v>7124779.71</v>
      </c>
      <c r="G110" s="11">
        <f t="shared" si="31"/>
        <v>7278224.5800000345</v>
      </c>
      <c r="H110" s="11">
        <f t="shared" si="32"/>
        <v>7124779.71</v>
      </c>
      <c r="I110" s="17">
        <f t="shared" si="33"/>
        <v>1.0215367879774118</v>
      </c>
      <c r="K110" s="11">
        <f>SUM(D$102:D110)</f>
        <v>33711882.940000013</v>
      </c>
      <c r="L110" s="11">
        <f>SUM(E$102:E110)</f>
        <v>65248591.560000002</v>
      </c>
      <c r="N110" s="11">
        <f t="shared" si="34"/>
        <v>98960474.500000015</v>
      </c>
      <c r="O110" s="11">
        <f t="shared" si="35"/>
        <v>65248591.560000002</v>
      </c>
      <c r="P110" s="17">
        <f t="shared" si="36"/>
        <v>1.5166683622434962</v>
      </c>
      <c r="R110" s="11">
        <f t="shared" si="40"/>
        <v>25832522.099999994</v>
      </c>
      <c r="S110" s="11">
        <f t="shared" si="41"/>
        <v>87435324.670000002</v>
      </c>
      <c r="U110" s="11">
        <f t="shared" si="37"/>
        <v>113267846.77</v>
      </c>
      <c r="V110" s="11">
        <f t="shared" si="38"/>
        <v>87435324.670000002</v>
      </c>
      <c r="W110" s="17">
        <f t="shared" si="39"/>
        <v>1.2954472028038733</v>
      </c>
    </row>
    <row r="111" spans="2:25" x14ac:dyDescent="0.2">
      <c r="B111" s="10">
        <v>44500</v>
      </c>
      <c r="C111" s="1"/>
      <c r="D111" s="11">
        <v>-6533935.0799999973</v>
      </c>
      <c r="E111" s="11">
        <v>7269307.1900000004</v>
      </c>
      <c r="G111" s="11">
        <f t="shared" si="31"/>
        <v>735372.11000000313</v>
      </c>
      <c r="H111" s="11">
        <f t="shared" si="32"/>
        <v>7269307.1900000004</v>
      </c>
      <c r="I111" s="17">
        <f t="shared" si="33"/>
        <v>0.10116123734757219</v>
      </c>
      <c r="K111" s="11">
        <f>SUM(D$102:D111)</f>
        <v>27177947.860000014</v>
      </c>
      <c r="L111" s="11">
        <f>SUM(E$102:E111)</f>
        <v>72517898.75</v>
      </c>
      <c r="N111" s="11">
        <f t="shared" si="34"/>
        <v>99695846.610000014</v>
      </c>
      <c r="O111" s="11">
        <f t="shared" si="35"/>
        <v>72517898.75</v>
      </c>
      <c r="P111" s="17">
        <f t="shared" si="36"/>
        <v>1.3747757219730532</v>
      </c>
      <c r="R111" s="11">
        <f t="shared" si="40"/>
        <v>29356045.530000016</v>
      </c>
      <c r="S111" s="11">
        <f t="shared" si="41"/>
        <v>87235531.829999998</v>
      </c>
      <c r="U111" s="11">
        <f t="shared" si="37"/>
        <v>116591577.36000001</v>
      </c>
      <c r="V111" s="11">
        <f t="shared" si="38"/>
        <v>87235531.829999998</v>
      </c>
      <c r="W111" s="17">
        <f t="shared" si="39"/>
        <v>1.3365147768825154</v>
      </c>
    </row>
    <row r="112" spans="2:25" x14ac:dyDescent="0.2">
      <c r="B112" s="10">
        <v>44530</v>
      </c>
      <c r="C112" s="1"/>
      <c r="D112" s="11">
        <v>7334006.1700000055</v>
      </c>
      <c r="E112" s="11">
        <v>7108951.9699999997</v>
      </c>
      <c r="G112" s="11">
        <f t="shared" si="31"/>
        <v>14442958.140000004</v>
      </c>
      <c r="H112" s="11">
        <f t="shared" si="32"/>
        <v>7108951.9699999997</v>
      </c>
      <c r="I112" s="17">
        <f t="shared" si="33"/>
        <v>2.0316578591260344</v>
      </c>
      <c r="K112" s="11">
        <f>SUM(D$102:D112)</f>
        <v>34511954.030000016</v>
      </c>
      <c r="L112" s="11">
        <f>SUM(E$102:E112)</f>
        <v>79626850.719999999</v>
      </c>
      <c r="N112" s="11">
        <f t="shared" si="34"/>
        <v>114138804.75000001</v>
      </c>
      <c r="O112" s="11">
        <f t="shared" si="35"/>
        <v>79626850.719999999</v>
      </c>
      <c r="P112" s="17">
        <f t="shared" si="36"/>
        <v>1.433421059830156</v>
      </c>
      <c r="R112" s="11">
        <f t="shared" si="40"/>
        <v>37103966.87000002</v>
      </c>
      <c r="S112" s="11">
        <f t="shared" si="41"/>
        <v>87080019.959999993</v>
      </c>
      <c r="U112" s="11">
        <f t="shared" si="37"/>
        <v>124183986.83000001</v>
      </c>
      <c r="V112" s="11">
        <f t="shared" si="38"/>
        <v>87080019.959999993</v>
      </c>
      <c r="W112" s="17">
        <f t="shared" si="39"/>
        <v>1.4260904727289181</v>
      </c>
    </row>
    <row r="113" spans="2:25" x14ac:dyDescent="0.2">
      <c r="B113" s="10">
        <v>44561</v>
      </c>
      <c r="C113" s="1"/>
      <c r="D113" s="11">
        <v>-23969869.629999999</v>
      </c>
      <c r="E113" s="11">
        <v>7358539.2999999998</v>
      </c>
      <c r="G113" s="11">
        <f t="shared" si="31"/>
        <v>-16611330.329999998</v>
      </c>
      <c r="H113" s="11">
        <f t="shared" si="32"/>
        <v>7358539.2999999998</v>
      </c>
      <c r="I113" s="17">
        <f t="shared" si="33"/>
        <v>-2.2574222481899362</v>
      </c>
      <c r="K113" s="11">
        <f>SUM(D$102:D113)</f>
        <v>10542084.400000017</v>
      </c>
      <c r="L113" s="11">
        <f>SUM(E$102:E113)</f>
        <v>86985390.019999996</v>
      </c>
      <c r="N113" s="11">
        <f t="shared" si="34"/>
        <v>97527474.420000017</v>
      </c>
      <c r="O113" s="11">
        <f t="shared" si="35"/>
        <v>86985390.019999996</v>
      </c>
      <c r="P113" s="17">
        <f t="shared" si="36"/>
        <v>1.1211937360696567</v>
      </c>
      <c r="R113" s="11">
        <f t="shared" si="40"/>
        <v>10542084.400000017</v>
      </c>
      <c r="S113" s="11">
        <f t="shared" si="41"/>
        <v>86985390.019999996</v>
      </c>
      <c r="U113" s="11">
        <f t="shared" si="37"/>
        <v>97527474.420000017</v>
      </c>
      <c r="V113" s="11">
        <f t="shared" si="38"/>
        <v>86985390.019999996</v>
      </c>
      <c r="W113" s="17">
        <f t="shared" si="39"/>
        <v>1.1211937360696567</v>
      </c>
      <c r="Y113" s="2">
        <f>W113</f>
        <v>1.1211937360696567</v>
      </c>
    </row>
    <row r="114" spans="2:25" x14ac:dyDescent="0.2">
      <c r="B114" s="1">
        <v>44592</v>
      </c>
      <c r="C114" s="1"/>
      <c r="D114" s="2">
        <v>18880016.370000001</v>
      </c>
      <c r="E114" s="2">
        <v>7333707.6900000004</v>
      </c>
      <c r="G114" s="2">
        <f t="shared" si="31"/>
        <v>26213724.060000002</v>
      </c>
      <c r="H114" s="2">
        <f t="shared" si="32"/>
        <v>7333707.6900000004</v>
      </c>
      <c r="I114" s="16">
        <f t="shared" si="33"/>
        <v>3.5744162663783507</v>
      </c>
      <c r="K114" s="2">
        <f>SUM(D$114:D114)</f>
        <v>18880016.370000001</v>
      </c>
      <c r="L114" s="2">
        <f>SUM(E$114:E114)</f>
        <v>7333707.6900000004</v>
      </c>
      <c r="N114" s="2">
        <f t="shared" si="34"/>
        <v>26213724.060000002</v>
      </c>
      <c r="O114" s="2">
        <f t="shared" si="35"/>
        <v>7333707.6900000004</v>
      </c>
      <c r="P114" s="16">
        <f t="shared" si="36"/>
        <v>3.5744162663783507</v>
      </c>
      <c r="R114" s="12">
        <f t="shared" si="40"/>
        <v>17253234.100000035</v>
      </c>
      <c r="S114" s="12">
        <f t="shared" si="41"/>
        <v>86843289.939999998</v>
      </c>
      <c r="U114" s="2">
        <f t="shared" si="37"/>
        <v>104096524.04000004</v>
      </c>
      <c r="V114" s="2">
        <f t="shared" si="38"/>
        <v>86843289.939999998</v>
      </c>
      <c r="W114" s="16">
        <f t="shared" si="39"/>
        <v>1.1986708945725144</v>
      </c>
    </row>
    <row r="115" spans="2:25" x14ac:dyDescent="0.2">
      <c r="B115" s="1">
        <v>44620</v>
      </c>
      <c r="C115" s="1"/>
      <c r="D115" s="2">
        <v>12505489.58</v>
      </c>
      <c r="E115" s="2">
        <v>6752640.54</v>
      </c>
      <c r="G115" s="2">
        <f t="shared" si="31"/>
        <v>19258130.120000001</v>
      </c>
      <c r="H115" s="2">
        <f t="shared" si="32"/>
        <v>6752640.54</v>
      </c>
      <c r="I115" s="16">
        <f t="shared" si="33"/>
        <v>2.8519406602383728</v>
      </c>
      <c r="K115" s="2">
        <f>SUM(D$114:D115)</f>
        <v>31385505.950000003</v>
      </c>
      <c r="L115" s="2">
        <f>SUM(E$114:E115)</f>
        <v>14086348.23</v>
      </c>
      <c r="N115" s="2">
        <f t="shared" si="34"/>
        <v>45471854.180000007</v>
      </c>
      <c r="O115" s="2">
        <f t="shared" si="35"/>
        <v>14086348.23</v>
      </c>
      <c r="P115" s="16">
        <f t="shared" si="36"/>
        <v>3.2280796582294919</v>
      </c>
      <c r="R115" s="12">
        <f t="shared" si="40"/>
        <v>18215457.370000057</v>
      </c>
      <c r="S115" s="12">
        <f t="shared" si="41"/>
        <v>86718836.159999996</v>
      </c>
      <c r="U115" s="2">
        <f t="shared" si="37"/>
        <v>104934293.53000006</v>
      </c>
      <c r="V115" s="2">
        <f t="shared" si="38"/>
        <v>86718836.159999996</v>
      </c>
      <c r="W115" s="16">
        <f t="shared" si="39"/>
        <v>1.2100519123249274</v>
      </c>
    </row>
    <row r="116" spans="2:25" x14ac:dyDescent="0.2">
      <c r="B116" s="1">
        <v>44651</v>
      </c>
      <c r="C116" s="1"/>
      <c r="D116" s="2">
        <v>1800151.5</v>
      </c>
      <c r="E116" s="2">
        <v>7327120.7800000003</v>
      </c>
      <c r="G116" s="2">
        <f t="shared" si="31"/>
        <v>9127272.2800000012</v>
      </c>
      <c r="H116" s="2">
        <f t="shared" si="32"/>
        <v>7327120.7800000003</v>
      </c>
      <c r="I116" s="16">
        <f t="shared" si="33"/>
        <v>1.2456833392065363</v>
      </c>
      <c r="K116" s="2">
        <f>SUM(D$114:D116)</f>
        <v>33185657.450000003</v>
      </c>
      <c r="L116" s="2">
        <f>SUM(E$114:E116)</f>
        <v>21413469.010000002</v>
      </c>
      <c r="N116" s="2">
        <f t="shared" si="34"/>
        <v>54599126.460000008</v>
      </c>
      <c r="O116" s="2">
        <f t="shared" si="35"/>
        <v>21413469.010000002</v>
      </c>
      <c r="P116" s="16">
        <f t="shared" si="36"/>
        <v>2.5497562508205673</v>
      </c>
      <c r="R116" s="12">
        <f t="shared" si="40"/>
        <v>24323745.130000062</v>
      </c>
      <c r="S116" s="12">
        <f t="shared" si="41"/>
        <v>86621527.340000004</v>
      </c>
      <c r="U116" s="2">
        <f t="shared" si="37"/>
        <v>110945272.47000006</v>
      </c>
      <c r="V116" s="2">
        <f t="shared" si="38"/>
        <v>86621527.340000004</v>
      </c>
      <c r="W116" s="16">
        <f t="shared" si="39"/>
        <v>1.2808048515991459</v>
      </c>
    </row>
    <row r="117" spans="2:25" x14ac:dyDescent="0.2">
      <c r="B117" s="1">
        <v>44681</v>
      </c>
      <c r="C117" s="1"/>
      <c r="D117" s="2">
        <v>-2209240.08</v>
      </c>
      <c r="E117" s="2">
        <v>7132664.3899999997</v>
      </c>
      <c r="G117" s="2">
        <f t="shared" si="31"/>
        <v>4923424.3099999996</v>
      </c>
      <c r="H117" s="2">
        <f t="shared" si="32"/>
        <v>7132664.3899999997</v>
      </c>
      <c r="I117" s="16">
        <f t="shared" si="33"/>
        <v>0.69026440062182703</v>
      </c>
      <c r="K117" s="2">
        <f>SUM(D$114:D117)</f>
        <v>30976417.370000005</v>
      </c>
      <c r="L117" s="2">
        <f>SUM(E$114:E117)</f>
        <v>28546133.400000002</v>
      </c>
      <c r="N117" s="2">
        <f t="shared" si="34"/>
        <v>59522550.770000011</v>
      </c>
      <c r="O117" s="2">
        <f t="shared" si="35"/>
        <v>28546133.400000002</v>
      </c>
      <c r="P117" s="16">
        <f t="shared" si="36"/>
        <v>2.0851353118808031</v>
      </c>
      <c r="R117" s="12">
        <f t="shared" si="40"/>
        <v>25461179.190000065</v>
      </c>
      <c r="S117" s="12">
        <f t="shared" si="41"/>
        <v>86570330.670000002</v>
      </c>
      <c r="U117" s="2">
        <f t="shared" si="37"/>
        <v>112031509.86000007</v>
      </c>
      <c r="V117" s="2">
        <f t="shared" si="38"/>
        <v>86570330.670000002</v>
      </c>
      <c r="W117" s="16">
        <f t="shared" si="39"/>
        <v>1.2941097601562399</v>
      </c>
    </row>
    <row r="118" spans="2:25" x14ac:dyDescent="0.2">
      <c r="B118" s="1">
        <v>44712</v>
      </c>
      <c r="C118" s="1"/>
      <c r="D118" s="2">
        <v>1417808.49</v>
      </c>
      <c r="E118" s="2">
        <v>7355567.4699999997</v>
      </c>
      <c r="G118" s="2">
        <f t="shared" si="31"/>
        <v>8773375.959999999</v>
      </c>
      <c r="H118" s="2">
        <f t="shared" si="32"/>
        <v>7355567.4699999997</v>
      </c>
      <c r="I118" s="16">
        <f t="shared" si="33"/>
        <v>1.1927531078713631</v>
      </c>
      <c r="K118" s="2">
        <f>SUM(D$114:D118)</f>
        <v>32394225.860000003</v>
      </c>
      <c r="L118" s="2">
        <f>SUM(E$114:E118)</f>
        <v>35901700.870000005</v>
      </c>
      <c r="N118" s="2">
        <f t="shared" si="34"/>
        <v>68295926.730000004</v>
      </c>
      <c r="O118" s="2">
        <f t="shared" si="35"/>
        <v>35901700.870000005</v>
      </c>
      <c r="P118" s="16">
        <f t="shared" si="36"/>
        <v>1.9023033749097134</v>
      </c>
      <c r="R118" s="12">
        <f t="shared" si="40"/>
        <v>31079146.620000061</v>
      </c>
      <c r="S118" s="12">
        <f t="shared" si="41"/>
        <v>86577886.339999989</v>
      </c>
      <c r="U118" s="2">
        <f t="shared" si="37"/>
        <v>117657032.96000005</v>
      </c>
      <c r="V118" s="2">
        <f t="shared" si="38"/>
        <v>86577886.339999989</v>
      </c>
      <c r="W118" s="16">
        <f t="shared" si="39"/>
        <v>1.3589732659671219</v>
      </c>
    </row>
    <row r="119" spans="2:25" x14ac:dyDescent="0.2">
      <c r="B119" s="1">
        <v>44742</v>
      </c>
      <c r="C119" s="1"/>
      <c r="D119" s="2">
        <v>7446252.4900000002</v>
      </c>
      <c r="E119" s="2">
        <v>7209715.1500000004</v>
      </c>
      <c r="G119" s="2">
        <f t="shared" si="31"/>
        <v>14655967.640000001</v>
      </c>
      <c r="H119" s="2">
        <f t="shared" si="32"/>
        <v>7209715.1500000004</v>
      </c>
      <c r="I119" s="16">
        <f t="shared" si="33"/>
        <v>2.0328081394450099</v>
      </c>
      <c r="K119" s="2">
        <f>SUM(D$114:D119)</f>
        <v>39840478.350000001</v>
      </c>
      <c r="L119" s="2">
        <f>SUM(E$114:E119)</f>
        <v>43111416.020000003</v>
      </c>
      <c r="N119" s="2">
        <f t="shared" si="34"/>
        <v>82951894.370000005</v>
      </c>
      <c r="O119" s="2">
        <f t="shared" si="35"/>
        <v>43111416.020000003</v>
      </c>
      <c r="P119" s="16">
        <f t="shared" si="36"/>
        <v>1.924128271071343</v>
      </c>
      <c r="R119" s="12">
        <f t="shared" si="40"/>
        <v>33258752.160000063</v>
      </c>
      <c r="S119" s="12">
        <f t="shared" si="41"/>
        <v>86628301.900000006</v>
      </c>
      <c r="U119" s="2">
        <f t="shared" si="37"/>
        <v>119887054.06000006</v>
      </c>
      <c r="V119" s="2">
        <f t="shared" si="38"/>
        <v>86628301.900000006</v>
      </c>
      <c r="W119" s="16">
        <f t="shared" si="39"/>
        <v>1.3839247847475129</v>
      </c>
    </row>
    <row r="120" spans="2:25" x14ac:dyDescent="0.2">
      <c r="B120" s="1">
        <v>44773</v>
      </c>
      <c r="C120" s="1"/>
      <c r="D120" s="2">
        <v>13226940.359999999</v>
      </c>
      <c r="E120" s="2">
        <v>7558528.7599999998</v>
      </c>
      <c r="G120" s="2">
        <f t="shared" si="31"/>
        <v>20785469.119999997</v>
      </c>
      <c r="H120" s="2">
        <f t="shared" si="32"/>
        <v>7558528.7599999998</v>
      </c>
      <c r="I120" s="16">
        <f t="shared" si="33"/>
        <v>2.74993583804264</v>
      </c>
      <c r="K120" s="2">
        <f>SUM(D$114:D120)</f>
        <v>53067418.710000001</v>
      </c>
      <c r="L120" s="2">
        <f>SUM(E$114:E120)</f>
        <v>50669944.780000001</v>
      </c>
      <c r="N120" s="2">
        <f t="shared" si="34"/>
        <v>103737363.49000001</v>
      </c>
      <c r="O120" s="2">
        <f t="shared" si="35"/>
        <v>50669944.780000001</v>
      </c>
      <c r="P120" s="16">
        <f t="shared" si="36"/>
        <v>2.0473155031135204</v>
      </c>
      <c r="R120" s="12">
        <f t="shared" si="40"/>
        <v>40960125.060000047</v>
      </c>
      <c r="S120" s="12">
        <f t="shared" si="41"/>
        <v>86850272.63000001</v>
      </c>
      <c r="U120" s="2">
        <f t="shared" si="37"/>
        <v>127810397.69000006</v>
      </c>
      <c r="V120" s="2">
        <f t="shared" si="38"/>
        <v>86850272.63000001</v>
      </c>
      <c r="W120" s="16">
        <f t="shared" si="39"/>
        <v>1.4716176912247425</v>
      </c>
    </row>
    <row r="121" spans="2:25" x14ac:dyDescent="0.2">
      <c r="B121" s="1">
        <v>44804</v>
      </c>
      <c r="C121" s="1"/>
      <c r="D121" s="2">
        <v>13470038.539999999</v>
      </c>
      <c r="E121" s="2">
        <v>7572802.3300000001</v>
      </c>
      <c r="G121" s="2">
        <f t="shared" si="31"/>
        <v>21042840.869999997</v>
      </c>
      <c r="H121" s="2">
        <f t="shared" si="32"/>
        <v>7572802.3300000001</v>
      </c>
      <c r="I121" s="16">
        <f t="shared" si="33"/>
        <v>2.7787389599009904</v>
      </c>
      <c r="K121" s="2">
        <f>SUM(D$114:D121)</f>
        <v>66537457.25</v>
      </c>
      <c r="L121" s="2">
        <f>SUM(E$114:E121)</f>
        <v>58242747.109999999</v>
      </c>
      <c r="N121" s="2">
        <f t="shared" si="34"/>
        <v>124780204.36</v>
      </c>
      <c r="O121" s="2">
        <f t="shared" si="35"/>
        <v>58242747.109999999</v>
      </c>
      <c r="P121" s="16">
        <f t="shared" si="36"/>
        <v>2.1424161900250724</v>
      </c>
      <c r="R121" s="12">
        <f t="shared" si="40"/>
        <v>43521103.580000043</v>
      </c>
      <c r="S121" s="12">
        <f t="shared" si="41"/>
        <v>87104325.280000001</v>
      </c>
      <c r="U121" s="2">
        <f t="shared" si="37"/>
        <v>130625428.86000004</v>
      </c>
      <c r="V121" s="2">
        <f t="shared" si="38"/>
        <v>87104325.280000001</v>
      </c>
      <c r="W121" s="16">
        <f t="shared" si="39"/>
        <v>1.4996434268918322</v>
      </c>
    </row>
    <row r="122" spans="2:25" x14ac:dyDescent="0.2">
      <c r="B122" s="1">
        <v>44834</v>
      </c>
      <c r="C122" s="1"/>
      <c r="D122" s="2">
        <v>-2703716.64</v>
      </c>
      <c r="E122" s="2">
        <v>7459290.9199999999</v>
      </c>
      <c r="G122" s="2">
        <f t="shared" si="31"/>
        <v>4755574.2799999993</v>
      </c>
      <c r="H122" s="2">
        <f t="shared" si="32"/>
        <v>7459290.9199999999</v>
      </c>
      <c r="I122" s="16">
        <f t="shared" si="33"/>
        <v>0.63753704353442742</v>
      </c>
      <c r="K122" s="2">
        <f>SUM(D$114:D122)</f>
        <v>63833740.609999999</v>
      </c>
      <c r="L122" s="2">
        <f>SUM(E$114:E122)</f>
        <v>65702038.030000001</v>
      </c>
      <c r="N122" s="2">
        <f t="shared" si="34"/>
        <v>129535778.64</v>
      </c>
      <c r="O122" s="2">
        <f t="shared" si="35"/>
        <v>65702038.030000001</v>
      </c>
      <c r="P122" s="16">
        <f t="shared" si="36"/>
        <v>1.9715640872639761</v>
      </c>
      <c r="R122" s="12">
        <f t="shared" si="40"/>
        <v>40663942.070000008</v>
      </c>
      <c r="S122" s="12">
        <f t="shared" si="41"/>
        <v>87438836.49000001</v>
      </c>
      <c r="U122" s="2">
        <f t="shared" si="37"/>
        <v>128102778.56000002</v>
      </c>
      <c r="V122" s="2">
        <f t="shared" si="38"/>
        <v>87438836.49000001</v>
      </c>
      <c r="W122" s="16">
        <f t="shared" si="39"/>
        <v>1.465055845918656</v>
      </c>
    </row>
    <row r="123" spans="2:25" x14ac:dyDescent="0.2">
      <c r="B123" s="1">
        <v>44865</v>
      </c>
      <c r="C123" s="1"/>
      <c r="D123" s="2">
        <v>-6339799.9299999997</v>
      </c>
      <c r="E123" s="2">
        <v>7838704.3200000003</v>
      </c>
      <c r="G123" s="2">
        <f t="shared" si="31"/>
        <v>1498904.3900000006</v>
      </c>
      <c r="H123" s="2">
        <f t="shared" si="32"/>
        <v>7838704.3200000003</v>
      </c>
      <c r="I123" s="16">
        <f t="shared" si="33"/>
        <v>0.1912183862039078</v>
      </c>
      <c r="K123" s="2">
        <f>SUM(D$114:D123)</f>
        <v>57493940.68</v>
      </c>
      <c r="L123" s="2">
        <f>SUM(E$114:E123)</f>
        <v>73540742.349999994</v>
      </c>
      <c r="N123" s="2">
        <f t="shared" si="34"/>
        <v>131034683.03</v>
      </c>
      <c r="O123" s="2">
        <f t="shared" si="35"/>
        <v>73540742.349999994</v>
      </c>
      <c r="P123" s="16">
        <f t="shared" si="36"/>
        <v>1.7817971214700421</v>
      </c>
      <c r="R123" s="12">
        <f t="shared" si="40"/>
        <v>40858077.220000006</v>
      </c>
      <c r="S123" s="12">
        <f t="shared" si="41"/>
        <v>88008233.620000005</v>
      </c>
      <c r="U123" s="2">
        <f t="shared" si="37"/>
        <v>128866310.84</v>
      </c>
      <c r="V123" s="2">
        <f t="shared" si="38"/>
        <v>88008233.620000005</v>
      </c>
      <c r="W123" s="16">
        <f t="shared" si="39"/>
        <v>1.4642528947509172</v>
      </c>
    </row>
    <row r="124" spans="2:25" x14ac:dyDescent="0.2">
      <c r="B124" s="1">
        <v>44895</v>
      </c>
      <c r="C124" s="1"/>
      <c r="D124" s="2">
        <v>1633964.74</v>
      </c>
      <c r="E124" s="2">
        <v>7837396.9299999997</v>
      </c>
      <c r="G124" s="2">
        <f t="shared" si="31"/>
        <v>9471361.6699999999</v>
      </c>
      <c r="H124" s="2">
        <f t="shared" si="32"/>
        <v>7837396.9299999997</v>
      </c>
      <c r="I124" s="16">
        <f t="shared" si="33"/>
        <v>1.208483091336807</v>
      </c>
      <c r="K124" s="2">
        <f>SUM(D$114:D124)</f>
        <v>59127905.420000002</v>
      </c>
      <c r="L124" s="2">
        <f>SUM(E$114:E124)</f>
        <v>81378139.280000001</v>
      </c>
      <c r="N124" s="2">
        <f t="shared" si="34"/>
        <v>140506044.69999999</v>
      </c>
      <c r="O124" s="2">
        <f t="shared" si="35"/>
        <v>81378139.280000001</v>
      </c>
      <c r="P124" s="16">
        <f t="shared" si="36"/>
        <v>1.7265821748093426</v>
      </c>
      <c r="R124" s="12">
        <f t="shared" si="40"/>
        <v>35158035.790000007</v>
      </c>
      <c r="S124" s="12">
        <f t="shared" si="41"/>
        <v>88736678.580000013</v>
      </c>
      <c r="U124" s="2">
        <f t="shared" si="37"/>
        <v>123894714.37000002</v>
      </c>
      <c r="V124" s="2">
        <f t="shared" si="38"/>
        <v>88736678.580000013</v>
      </c>
      <c r="W124" s="16">
        <f t="shared" si="39"/>
        <v>1.396206352915311</v>
      </c>
    </row>
    <row r="125" spans="2:25" x14ac:dyDescent="0.2">
      <c r="B125" s="1">
        <v>44926</v>
      </c>
      <c r="C125" s="1"/>
      <c r="D125" s="2">
        <v>-23247566.629999999</v>
      </c>
      <c r="E125" s="2">
        <v>8322708.8300000001</v>
      </c>
      <c r="G125" s="2">
        <f t="shared" si="31"/>
        <v>-14924857.799999999</v>
      </c>
      <c r="H125" s="2">
        <f t="shared" si="32"/>
        <v>8322708.8300000001</v>
      </c>
      <c r="I125" s="16">
        <f t="shared" si="33"/>
        <v>-1.7932692474116025</v>
      </c>
      <c r="K125" s="2">
        <f>SUM(D$114:D125)</f>
        <v>35880338.790000007</v>
      </c>
      <c r="L125" s="2">
        <f>SUM(E$114:E125)</f>
        <v>89700848.109999999</v>
      </c>
      <c r="N125" s="2">
        <f t="shared" si="34"/>
        <v>125581186.90000001</v>
      </c>
      <c r="O125" s="2">
        <f t="shared" si="35"/>
        <v>89700848.109999999</v>
      </c>
      <c r="P125" s="16">
        <f t="shared" si="36"/>
        <v>1.3999999949387325</v>
      </c>
      <c r="R125" s="12">
        <f t="shared" si="40"/>
        <v>35880338.790000007</v>
      </c>
      <c r="S125" s="12">
        <f t="shared" si="41"/>
        <v>89700848.109999999</v>
      </c>
      <c r="U125" s="2">
        <f t="shared" si="37"/>
        <v>125581186.90000001</v>
      </c>
      <c r="V125" s="2">
        <f t="shared" si="38"/>
        <v>89700848.109999999</v>
      </c>
      <c r="W125" s="16">
        <f t="shared" si="39"/>
        <v>1.3999999949387325</v>
      </c>
      <c r="Y125" s="2">
        <f>W125</f>
        <v>1.3999999949387325</v>
      </c>
    </row>
    <row r="126" spans="2:25" x14ac:dyDescent="0.2">
      <c r="B126" s="10">
        <v>44957</v>
      </c>
      <c r="C126" s="1"/>
      <c r="D126" s="11">
        <v>8666204.5600000005</v>
      </c>
      <c r="E126" s="11">
        <v>8700556.4100000001</v>
      </c>
      <c r="G126" s="11">
        <f t="shared" si="31"/>
        <v>17366760.969999999</v>
      </c>
      <c r="H126" s="11">
        <f t="shared" si="32"/>
        <v>8700556.4100000001</v>
      </c>
      <c r="I126" s="17">
        <f t="shared" si="33"/>
        <v>1.9960517640043665</v>
      </c>
      <c r="K126" s="11">
        <f>SUM(D$126:D126)</f>
        <v>8666204.5600000005</v>
      </c>
      <c r="L126" s="11">
        <f>SUM(E$126:F126)</f>
        <v>8700556.4100000001</v>
      </c>
      <c r="N126" s="11">
        <f t="shared" si="34"/>
        <v>17366760.969999999</v>
      </c>
      <c r="O126" s="11">
        <f t="shared" si="35"/>
        <v>8700556.4100000001</v>
      </c>
      <c r="P126" s="17">
        <f t="shared" si="36"/>
        <v>1.9960517640043665</v>
      </c>
      <c r="R126" s="11">
        <f>SUM(D115:D126)</f>
        <v>25666526.980000004</v>
      </c>
      <c r="S126" s="11">
        <f>SUM(E115:E126)</f>
        <v>91067696.829999998</v>
      </c>
      <c r="U126" s="11">
        <f t="shared" si="37"/>
        <v>116734223.81</v>
      </c>
      <c r="V126" s="11">
        <f t="shared" si="38"/>
        <v>91067696.829999998</v>
      </c>
      <c r="W126" s="17">
        <f t="shared" si="39"/>
        <v>1.2818400802198042</v>
      </c>
    </row>
    <row r="127" spans="2:25" x14ac:dyDescent="0.2">
      <c r="B127" s="10">
        <v>44985</v>
      </c>
      <c r="C127" s="1"/>
      <c r="D127" s="11">
        <v>10727155.49</v>
      </c>
      <c r="E127" s="11">
        <v>7989235.1100000003</v>
      </c>
      <c r="G127" s="11">
        <f t="shared" si="31"/>
        <v>18716390.600000001</v>
      </c>
      <c r="H127" s="11">
        <f t="shared" si="32"/>
        <v>7989235.1100000003</v>
      </c>
      <c r="I127" s="17">
        <f t="shared" si="33"/>
        <v>2.3427011900767556</v>
      </c>
      <c r="K127" s="11">
        <f>SUM(D$126:D127)</f>
        <v>19393360.050000001</v>
      </c>
      <c r="L127" s="11">
        <f>SUM(E$126:F127)</f>
        <v>16689791.52</v>
      </c>
      <c r="N127" s="11">
        <f t="shared" si="34"/>
        <v>36083151.57</v>
      </c>
      <c r="O127" s="11">
        <f t="shared" si="35"/>
        <v>16689791.52</v>
      </c>
      <c r="P127" s="17">
        <f t="shared" si="36"/>
        <v>2.1619893529982215</v>
      </c>
      <c r="R127" s="11">
        <f t="shared" ref="R127:R149" si="42">SUM(D116:D127)</f>
        <v>23888192.889999997</v>
      </c>
      <c r="S127" s="11">
        <f t="shared" ref="S127:S149" si="43">SUM(E116:E127)</f>
        <v>92304291.399999991</v>
      </c>
      <c r="U127" s="11">
        <f t="shared" si="37"/>
        <v>116192484.28999999</v>
      </c>
      <c r="V127" s="11">
        <f t="shared" si="38"/>
        <v>92304291.399999991</v>
      </c>
      <c r="W127" s="17">
        <f t="shared" si="39"/>
        <v>1.2587982912569111</v>
      </c>
    </row>
    <row r="128" spans="2:25" x14ac:dyDescent="0.2">
      <c r="B128" s="10">
        <v>45016</v>
      </c>
      <c r="C128" s="1"/>
      <c r="D128" s="11">
        <v>5398583.1600000001</v>
      </c>
      <c r="E128" s="11">
        <v>8763827.3499999996</v>
      </c>
      <c r="G128" s="11">
        <f t="shared" si="31"/>
        <v>14162410.51</v>
      </c>
      <c r="H128" s="11">
        <f t="shared" si="32"/>
        <v>8763827.3499999996</v>
      </c>
      <c r="I128" s="17">
        <f t="shared" si="33"/>
        <v>1.6160074753184179</v>
      </c>
      <c r="K128" s="11">
        <f>SUM(D$126:D128)</f>
        <v>24791943.210000001</v>
      </c>
      <c r="L128" s="11">
        <f>SUM(E$126:F128)</f>
        <v>25453618.869999997</v>
      </c>
      <c r="N128" s="11">
        <f t="shared" si="34"/>
        <v>50245562.079999998</v>
      </c>
      <c r="O128" s="11">
        <f t="shared" si="35"/>
        <v>25453618.869999997</v>
      </c>
      <c r="P128" s="17">
        <f t="shared" si="36"/>
        <v>1.9740046528008692</v>
      </c>
      <c r="R128" s="11">
        <f t="shared" si="42"/>
        <v>27486624.549999997</v>
      </c>
      <c r="S128" s="11">
        <f t="shared" si="43"/>
        <v>93740997.969999984</v>
      </c>
      <c r="U128" s="11">
        <f t="shared" si="37"/>
        <v>121227622.51999998</v>
      </c>
      <c r="V128" s="11">
        <f t="shared" si="38"/>
        <v>93740997.969999984</v>
      </c>
      <c r="W128" s="17">
        <f t="shared" si="39"/>
        <v>1.2932188172222847</v>
      </c>
    </row>
    <row r="129" spans="2:25" x14ac:dyDescent="0.2">
      <c r="B129" s="10">
        <v>45046</v>
      </c>
      <c r="C129" s="1"/>
      <c r="D129" s="11">
        <v>-1816867.64</v>
      </c>
      <c r="E129" s="11">
        <v>8757022.8300000001</v>
      </c>
      <c r="G129" s="11">
        <f t="shared" si="31"/>
        <v>6940155.1900000004</v>
      </c>
      <c r="H129" s="11">
        <f t="shared" si="32"/>
        <v>8757022.8300000001</v>
      </c>
      <c r="I129" s="17">
        <f t="shared" si="33"/>
        <v>0.7925245057286211</v>
      </c>
      <c r="K129" s="11">
        <f>SUM(D$126:D129)</f>
        <v>22975075.57</v>
      </c>
      <c r="L129" s="11">
        <f>SUM(E$126:F129)</f>
        <v>34210641.699999996</v>
      </c>
      <c r="N129" s="11">
        <f t="shared" si="34"/>
        <v>57185717.269999996</v>
      </c>
      <c r="O129" s="11">
        <f t="shared" si="35"/>
        <v>34210641.699999996</v>
      </c>
      <c r="P129" s="17">
        <f t="shared" si="36"/>
        <v>1.671576866972361</v>
      </c>
      <c r="R129" s="11">
        <f t="shared" si="42"/>
        <v>27878996.989999995</v>
      </c>
      <c r="S129" s="11">
        <f t="shared" si="43"/>
        <v>95365356.409999996</v>
      </c>
      <c r="U129" s="11">
        <f t="shared" si="37"/>
        <v>123244353.39999999</v>
      </c>
      <c r="V129" s="11">
        <f t="shared" si="38"/>
        <v>95365356.409999996</v>
      </c>
      <c r="W129" s="17">
        <f t="shared" si="39"/>
        <v>1.2923388328791126</v>
      </c>
    </row>
    <row r="130" spans="2:25" x14ac:dyDescent="0.2">
      <c r="B130" s="10">
        <v>45077</v>
      </c>
      <c r="C130" s="1"/>
      <c r="D130" s="11">
        <v>-671115.51</v>
      </c>
      <c r="E130" s="11">
        <v>9025736.5600000005</v>
      </c>
      <c r="G130" s="11">
        <f t="shared" si="31"/>
        <v>8354621.0500000007</v>
      </c>
      <c r="H130" s="11">
        <f t="shared" si="32"/>
        <v>9025736.5600000005</v>
      </c>
      <c r="I130" s="17">
        <f t="shared" si="33"/>
        <v>0.92564423905587601</v>
      </c>
      <c r="K130" s="11">
        <f>SUM(D$126:D130)</f>
        <v>22303960.059999999</v>
      </c>
      <c r="L130" s="11">
        <f>SUM(E$126:F130)</f>
        <v>43236378.259999998</v>
      </c>
      <c r="N130" s="11">
        <f t="shared" si="34"/>
        <v>65540338.319999993</v>
      </c>
      <c r="O130" s="11">
        <f t="shared" si="35"/>
        <v>43236378.259999998</v>
      </c>
      <c r="P130" s="17">
        <f t="shared" si="36"/>
        <v>1.5158609707287725</v>
      </c>
      <c r="R130" s="11">
        <f t="shared" si="42"/>
        <v>25790072.989999998</v>
      </c>
      <c r="S130" s="11">
        <f t="shared" si="43"/>
        <v>97035525.5</v>
      </c>
      <c r="U130" s="11">
        <f t="shared" si="37"/>
        <v>122825598.48999999</v>
      </c>
      <c r="V130" s="11">
        <f t="shared" si="38"/>
        <v>97035525.5</v>
      </c>
      <c r="W130" s="17">
        <f t="shared" si="39"/>
        <v>1.2657797013733902</v>
      </c>
    </row>
    <row r="131" spans="2:25" x14ac:dyDescent="0.2">
      <c r="B131" s="10">
        <v>45107</v>
      </c>
      <c r="C131" s="1"/>
      <c r="D131" s="11">
        <v>-5032903.1500000004</v>
      </c>
      <c r="E131" s="11">
        <v>8872364.5899999999</v>
      </c>
      <c r="G131" s="11">
        <f t="shared" si="31"/>
        <v>3839461.4399999995</v>
      </c>
      <c r="H131" s="11">
        <f t="shared" si="32"/>
        <v>8872364.5899999999</v>
      </c>
      <c r="I131" s="17">
        <f t="shared" si="33"/>
        <v>0.43274387577889195</v>
      </c>
      <c r="K131" s="11">
        <f>SUM(D$126:D131)</f>
        <v>17271056.909999996</v>
      </c>
      <c r="L131" s="11">
        <f>SUM(E$126:F131)</f>
        <v>52108742.849999994</v>
      </c>
      <c r="N131" s="11">
        <f t="shared" si="34"/>
        <v>69379799.75999999</v>
      </c>
      <c r="O131" s="11">
        <f t="shared" si="35"/>
        <v>52108742.849999994</v>
      </c>
      <c r="P131" s="17">
        <f t="shared" si="36"/>
        <v>1.3314425941864763</v>
      </c>
      <c r="R131" s="11">
        <f t="shared" si="42"/>
        <v>13310917.349999996</v>
      </c>
      <c r="S131" s="11">
        <f t="shared" si="43"/>
        <v>98698174.939999998</v>
      </c>
      <c r="U131" s="11">
        <f t="shared" si="37"/>
        <v>112009092.28999999</v>
      </c>
      <c r="V131" s="11">
        <f t="shared" si="38"/>
        <v>98698174.939999998</v>
      </c>
      <c r="W131" s="17">
        <f t="shared" si="39"/>
        <v>1.1348648782826216</v>
      </c>
    </row>
    <row r="132" spans="2:25" x14ac:dyDescent="0.2">
      <c r="B132" s="10">
        <v>45138</v>
      </c>
      <c r="C132" s="1"/>
      <c r="D132" s="11">
        <v>7492617.0700000003</v>
      </c>
      <c r="E132" s="11">
        <v>9062259.7400000002</v>
      </c>
      <c r="G132" s="11">
        <f t="shared" si="31"/>
        <v>16554876.810000001</v>
      </c>
      <c r="H132" s="11">
        <f t="shared" si="32"/>
        <v>9062259.7400000002</v>
      </c>
      <c r="I132" s="17">
        <f t="shared" si="33"/>
        <v>1.826793458250624</v>
      </c>
      <c r="K132" s="11">
        <f>SUM(D$126:D132)</f>
        <v>24763673.979999997</v>
      </c>
      <c r="L132" s="11">
        <f>SUM(E$126:F132)</f>
        <v>61171002.589999996</v>
      </c>
      <c r="N132" s="11">
        <f t="shared" si="34"/>
        <v>85934676.569999993</v>
      </c>
      <c r="O132" s="11">
        <f t="shared" si="35"/>
        <v>61171002.589999996</v>
      </c>
      <c r="P132" s="17">
        <f t="shared" si="36"/>
        <v>1.4048270084108163</v>
      </c>
      <c r="R132" s="11">
        <f t="shared" si="42"/>
        <v>7576594.0599999996</v>
      </c>
      <c r="S132" s="11">
        <f t="shared" si="43"/>
        <v>100201905.92</v>
      </c>
      <c r="U132" s="11">
        <f t="shared" si="37"/>
        <v>107778499.98</v>
      </c>
      <c r="V132" s="11">
        <f t="shared" si="38"/>
        <v>100201905.92</v>
      </c>
      <c r="W132" s="17">
        <f t="shared" si="39"/>
        <v>1.0756132729256573</v>
      </c>
    </row>
    <row r="133" spans="2:25" x14ac:dyDescent="0.2">
      <c r="B133" s="10">
        <v>45169</v>
      </c>
      <c r="C133" s="1"/>
      <c r="D133" s="11">
        <v>2780441.01</v>
      </c>
      <c r="E133" s="11">
        <v>9212272.5899999999</v>
      </c>
      <c r="G133" s="11">
        <f t="shared" si="31"/>
        <v>11992713.6</v>
      </c>
      <c r="H133" s="11">
        <f t="shared" si="32"/>
        <v>9212272.5899999999</v>
      </c>
      <c r="I133" s="17">
        <f t="shared" si="33"/>
        <v>1.3018192289509749</v>
      </c>
      <c r="K133" s="11">
        <f>SUM(D$126:D133)</f>
        <v>27544114.989999995</v>
      </c>
      <c r="L133" s="11">
        <f>SUM(E$126:F133)</f>
        <v>70383275.179999992</v>
      </c>
      <c r="N133" s="11">
        <f t="shared" si="34"/>
        <v>97927390.169999987</v>
      </c>
      <c r="O133" s="11">
        <f t="shared" si="35"/>
        <v>70383275.179999992</v>
      </c>
      <c r="P133" s="17">
        <f t="shared" si="36"/>
        <v>1.3913446045180189</v>
      </c>
      <c r="R133" s="11">
        <f t="shared" si="42"/>
        <v>-3113003.4699999969</v>
      </c>
      <c r="S133" s="11">
        <f t="shared" si="43"/>
        <v>101841376.17999999</v>
      </c>
      <c r="U133" s="11">
        <f t="shared" si="37"/>
        <v>98728372.709999993</v>
      </c>
      <c r="V133" s="11">
        <f t="shared" si="38"/>
        <v>101841376.17999999</v>
      </c>
      <c r="W133" s="17">
        <f t="shared" si="39"/>
        <v>0.96943282203396475</v>
      </c>
    </row>
    <row r="134" spans="2:25" x14ac:dyDescent="0.2">
      <c r="B134" s="10">
        <v>45199</v>
      </c>
      <c r="C134" s="1"/>
      <c r="D134" s="11">
        <v>-1913329.07</v>
      </c>
      <c r="E134" s="11">
        <v>8974972.5</v>
      </c>
      <c r="G134" s="11">
        <f t="shared" si="31"/>
        <v>7061643.4299999997</v>
      </c>
      <c r="H134" s="11">
        <f t="shared" si="32"/>
        <v>8974972.5</v>
      </c>
      <c r="I134" s="17">
        <f t="shared" si="33"/>
        <v>0.78681504929402291</v>
      </c>
      <c r="K134" s="11">
        <f>SUM(D$126:D134)</f>
        <v>25630785.919999994</v>
      </c>
      <c r="L134" s="11">
        <f>SUM(E$126:F134)</f>
        <v>79358247.679999992</v>
      </c>
      <c r="N134" s="11">
        <f t="shared" si="34"/>
        <v>104989033.59999999</v>
      </c>
      <c r="O134" s="11">
        <f t="shared" si="35"/>
        <v>79358247.679999992</v>
      </c>
      <c r="P134" s="17">
        <f t="shared" si="36"/>
        <v>1.3229757040925629</v>
      </c>
      <c r="R134" s="11">
        <f t="shared" si="42"/>
        <v>-2322615.8999999966</v>
      </c>
      <c r="S134" s="11">
        <f t="shared" si="43"/>
        <v>103357057.76000001</v>
      </c>
      <c r="U134" s="11">
        <f t="shared" si="37"/>
        <v>101034441.86000001</v>
      </c>
      <c r="V134" s="11">
        <f t="shared" si="38"/>
        <v>103357057.76000001</v>
      </c>
      <c r="W134" s="17">
        <f t="shared" si="39"/>
        <v>0.97752823125641586</v>
      </c>
    </row>
    <row r="135" spans="2:25" x14ac:dyDescent="0.2">
      <c r="B135" s="10">
        <v>45230</v>
      </c>
      <c r="C135" s="1"/>
      <c r="D135" s="11">
        <v>-14514557.130000001</v>
      </c>
      <c r="E135" s="11">
        <v>9393962.6899999995</v>
      </c>
      <c r="G135" s="11">
        <f t="shared" si="31"/>
        <v>-5120594.4400000013</v>
      </c>
      <c r="H135" s="11">
        <f t="shared" si="32"/>
        <v>9393962.6899999995</v>
      </c>
      <c r="I135" s="17">
        <f t="shared" si="33"/>
        <v>-0.54509418538046184</v>
      </c>
      <c r="K135" s="11">
        <f>SUM(D$126:D135)</f>
        <v>11116228.789999994</v>
      </c>
      <c r="L135" s="11">
        <f>SUM(E$126:F135)</f>
        <v>88752210.36999999</v>
      </c>
      <c r="N135" s="11">
        <f t="shared" si="34"/>
        <v>99868439.159999982</v>
      </c>
      <c r="O135" s="11">
        <f t="shared" si="35"/>
        <v>88752210.36999999</v>
      </c>
      <c r="P135" s="17">
        <f t="shared" si="36"/>
        <v>1.125250162713215</v>
      </c>
      <c r="R135" s="11">
        <f t="shared" si="42"/>
        <v>-10497373.100000001</v>
      </c>
      <c r="S135" s="11">
        <f t="shared" si="43"/>
        <v>104912316.13</v>
      </c>
      <c r="U135" s="11">
        <f t="shared" si="37"/>
        <v>94414943.030000001</v>
      </c>
      <c r="V135" s="11">
        <f t="shared" si="38"/>
        <v>104912316.13</v>
      </c>
      <c r="W135" s="17">
        <f t="shared" si="39"/>
        <v>0.89994146076241055</v>
      </c>
    </row>
    <row r="136" spans="2:25" x14ac:dyDescent="0.2">
      <c r="B136" s="10">
        <v>45260</v>
      </c>
      <c r="C136" s="1"/>
      <c r="D136" s="11">
        <v>-3568009.17</v>
      </c>
      <c r="E136" s="11">
        <v>8943530.6999999993</v>
      </c>
      <c r="G136" s="11">
        <f t="shared" si="31"/>
        <v>5375521.5299999993</v>
      </c>
      <c r="H136" s="11">
        <f t="shared" si="32"/>
        <v>8943530.6999999993</v>
      </c>
      <c r="I136" s="17">
        <f t="shared" si="33"/>
        <v>0.60105138678620507</v>
      </c>
      <c r="K136" s="11">
        <f>SUM(D$126:D136)</f>
        <v>7548219.6199999936</v>
      </c>
      <c r="L136" s="11">
        <f>SUM(E$126:F136)</f>
        <v>97695741.069999993</v>
      </c>
      <c r="N136" s="11">
        <f t="shared" si="34"/>
        <v>105243960.68999998</v>
      </c>
      <c r="O136" s="11">
        <f t="shared" si="35"/>
        <v>97695741.069999993</v>
      </c>
      <c r="P136" s="17">
        <f t="shared" si="36"/>
        <v>1.07726252482789</v>
      </c>
      <c r="R136" s="11">
        <f t="shared" si="42"/>
        <v>-15699347.01</v>
      </c>
      <c r="S136" s="11">
        <f t="shared" si="43"/>
        <v>106018449.90000001</v>
      </c>
      <c r="U136" s="11">
        <f t="shared" si="37"/>
        <v>90319102.890000001</v>
      </c>
      <c r="V136" s="11">
        <f t="shared" si="38"/>
        <v>106018449.90000001</v>
      </c>
      <c r="W136" s="17">
        <f t="shared" si="39"/>
        <v>0.85191872711958971</v>
      </c>
    </row>
    <row r="137" spans="2:25" x14ac:dyDescent="0.2">
      <c r="B137" s="10">
        <v>45291</v>
      </c>
      <c r="C137" s="1"/>
      <c r="D137" s="11">
        <v>10307451.85</v>
      </c>
      <c r="E137" s="11">
        <v>9306209.8000000007</v>
      </c>
      <c r="G137" s="11">
        <f t="shared" si="31"/>
        <v>19613661.649999999</v>
      </c>
      <c r="H137" s="11">
        <f t="shared" si="32"/>
        <v>9306209.8000000007</v>
      </c>
      <c r="I137" s="17">
        <f t="shared" si="33"/>
        <v>2.1075885963800212</v>
      </c>
      <c r="K137" s="11">
        <f>SUM(D$126:D137)</f>
        <v>17855671.469999991</v>
      </c>
      <c r="L137" s="11">
        <f>SUM(E$126:F137)</f>
        <v>107001950.86999999</v>
      </c>
      <c r="N137" s="11">
        <f t="shared" si="34"/>
        <v>124857622.33999997</v>
      </c>
      <c r="O137" s="11">
        <f t="shared" si="35"/>
        <v>107001950.86999999</v>
      </c>
      <c r="P137" s="17">
        <f t="shared" si="36"/>
        <v>1.1668723918098782</v>
      </c>
      <c r="R137" s="11">
        <f t="shared" si="42"/>
        <v>17855671.469999991</v>
      </c>
      <c r="S137" s="11">
        <f t="shared" si="43"/>
        <v>107001950.86999999</v>
      </c>
      <c r="U137" s="11">
        <f t="shared" si="37"/>
        <v>124857622.33999997</v>
      </c>
      <c r="V137" s="11">
        <f t="shared" si="38"/>
        <v>107001950.86999999</v>
      </c>
      <c r="W137" s="17">
        <f t="shared" si="39"/>
        <v>1.1668723918098782</v>
      </c>
      <c r="Y137" s="2">
        <f>W137</f>
        <v>1.1668723918098782</v>
      </c>
    </row>
    <row r="138" spans="2:25" x14ac:dyDescent="0.2">
      <c r="B138" s="1">
        <v>45322</v>
      </c>
      <c r="C138" s="1"/>
      <c r="D138" s="2">
        <v>17170877.390000001</v>
      </c>
      <c r="E138" s="2">
        <v>9633059.4199999999</v>
      </c>
      <c r="G138" s="2">
        <f t="shared" si="31"/>
        <v>26803936.810000002</v>
      </c>
      <c r="H138" s="2">
        <f t="shared" si="32"/>
        <v>9633059.4199999999</v>
      </c>
      <c r="I138" s="16">
        <f t="shared" si="33"/>
        <v>2.7824947030172065</v>
      </c>
      <c r="K138" s="2">
        <f>SUM(D$138:D138)</f>
        <v>17170877.390000001</v>
      </c>
      <c r="L138" s="2">
        <f>SUM(E$138:E138)</f>
        <v>9633059.4199999999</v>
      </c>
      <c r="N138" s="2">
        <f t="shared" si="34"/>
        <v>26803936.810000002</v>
      </c>
      <c r="O138" s="2">
        <f t="shared" si="35"/>
        <v>9633059.4199999999</v>
      </c>
      <c r="P138" s="16">
        <f t="shared" si="36"/>
        <v>2.7824947030172065</v>
      </c>
      <c r="R138" s="12">
        <f t="shared" si="42"/>
        <v>26360344.299999997</v>
      </c>
      <c r="S138" s="12">
        <f t="shared" si="43"/>
        <v>107934453.88</v>
      </c>
      <c r="U138" s="2">
        <f t="shared" si="37"/>
        <v>134294798.18000001</v>
      </c>
      <c r="V138" s="2">
        <f t="shared" si="38"/>
        <v>107934453.88</v>
      </c>
      <c r="W138" s="16">
        <f t="shared" si="39"/>
        <v>1.2442254845640583</v>
      </c>
    </row>
    <row r="139" spans="2:25" x14ac:dyDescent="0.2">
      <c r="B139" s="1">
        <v>45351</v>
      </c>
      <c r="C139" s="1"/>
      <c r="D139" s="2">
        <v>2524675.33</v>
      </c>
      <c r="E139" s="2">
        <v>8646457.4199999999</v>
      </c>
      <c r="G139" s="2">
        <f t="shared" si="31"/>
        <v>11171132.75</v>
      </c>
      <c r="H139" s="2">
        <f t="shared" si="32"/>
        <v>8646457.4199999999</v>
      </c>
      <c r="I139" s="16">
        <f t="shared" si="33"/>
        <v>1.2919895637443619</v>
      </c>
      <c r="K139" s="2">
        <f>SUM(D$138:D139)</f>
        <v>19695552.719999999</v>
      </c>
      <c r="L139" s="2">
        <f>SUM(E$138:E139)</f>
        <v>18279516.84</v>
      </c>
      <c r="N139" s="2">
        <f t="shared" si="34"/>
        <v>37975069.560000002</v>
      </c>
      <c r="O139" s="2">
        <f t="shared" si="35"/>
        <v>18279516.84</v>
      </c>
      <c r="P139" s="16">
        <f t="shared" si="36"/>
        <v>2.0774657170862074</v>
      </c>
      <c r="R139" s="12">
        <f t="shared" si="42"/>
        <v>18157864.140000001</v>
      </c>
      <c r="S139" s="12">
        <f t="shared" si="43"/>
        <v>108591676.19</v>
      </c>
      <c r="U139" s="2">
        <f t="shared" si="37"/>
        <v>126749540.33</v>
      </c>
      <c r="V139" s="2">
        <f t="shared" si="38"/>
        <v>108591676.19</v>
      </c>
      <c r="W139" s="16">
        <f t="shared" si="39"/>
        <v>1.1672123018732086</v>
      </c>
    </row>
    <row r="140" spans="2:25" x14ac:dyDescent="0.2">
      <c r="B140" s="1">
        <v>45382</v>
      </c>
      <c r="C140" s="1"/>
      <c r="D140" s="2">
        <v>-1832994.52</v>
      </c>
      <c r="E140" s="2">
        <v>9140480.75</v>
      </c>
      <c r="G140" s="2">
        <f t="shared" si="31"/>
        <v>7307486.2300000004</v>
      </c>
      <c r="H140" s="2">
        <f t="shared" si="32"/>
        <v>9140480.75</v>
      </c>
      <c r="I140" s="16">
        <f t="shared" si="33"/>
        <v>0.7994641014915983</v>
      </c>
      <c r="K140" s="2">
        <f>SUM(D$138:D140)</f>
        <v>17862558.199999999</v>
      </c>
      <c r="L140" s="2">
        <f>SUM(E$138:E140)</f>
        <v>27419997.59</v>
      </c>
      <c r="N140" s="2">
        <f t="shared" si="34"/>
        <v>45282555.789999999</v>
      </c>
      <c r="O140" s="2">
        <f t="shared" si="35"/>
        <v>27419997.59</v>
      </c>
      <c r="P140" s="16">
        <f t="shared" si="36"/>
        <v>1.6514427341348281</v>
      </c>
      <c r="R140" s="12">
        <f t="shared" si="42"/>
        <v>10926286.459999997</v>
      </c>
      <c r="S140" s="12">
        <f t="shared" si="43"/>
        <v>108968329.59</v>
      </c>
      <c r="U140" s="2">
        <f t="shared" si="37"/>
        <v>119894616.05</v>
      </c>
      <c r="V140" s="2">
        <f t="shared" si="38"/>
        <v>108968329.59</v>
      </c>
      <c r="W140" s="16">
        <f t="shared" si="39"/>
        <v>1.1002702941406077</v>
      </c>
    </row>
    <row r="141" spans="2:25" x14ac:dyDescent="0.2">
      <c r="B141" s="1">
        <v>45412</v>
      </c>
      <c r="C141" s="1"/>
      <c r="D141" s="2">
        <v>-5450530.29</v>
      </c>
      <c r="E141" s="2">
        <v>8819014.6400000006</v>
      </c>
      <c r="G141" s="2">
        <f t="shared" si="31"/>
        <v>3368484.3500000006</v>
      </c>
      <c r="H141" s="2">
        <f t="shared" si="32"/>
        <v>8819014.6400000006</v>
      </c>
      <c r="I141" s="16">
        <f t="shared" si="33"/>
        <v>0.38195699718217052</v>
      </c>
      <c r="K141" s="2">
        <f>SUM(D$138:D141)</f>
        <v>12412027.91</v>
      </c>
      <c r="L141" s="2">
        <f>SUM(E$138:E141)</f>
        <v>36239012.230000004</v>
      </c>
      <c r="N141" s="2">
        <f t="shared" si="34"/>
        <v>48651040.140000001</v>
      </c>
      <c r="O141" s="2">
        <f t="shared" si="35"/>
        <v>36239012.230000004</v>
      </c>
      <c r="P141" s="16">
        <f t="shared" si="36"/>
        <v>1.3425045868034133</v>
      </c>
      <c r="R141" s="12">
        <f t="shared" si="42"/>
        <v>7292623.8099999996</v>
      </c>
      <c r="S141" s="12">
        <f t="shared" si="43"/>
        <v>109030321.40000001</v>
      </c>
      <c r="U141" s="2">
        <f t="shared" si="37"/>
        <v>116322945.21000001</v>
      </c>
      <c r="V141" s="2">
        <f t="shared" si="38"/>
        <v>109030321.40000001</v>
      </c>
      <c r="W141" s="16">
        <f t="shared" si="39"/>
        <v>1.0668861993284009</v>
      </c>
    </row>
    <row r="142" spans="2:25" x14ac:dyDescent="0.2">
      <c r="B142" s="1">
        <v>45443</v>
      </c>
      <c r="C142" s="1"/>
      <c r="D142" s="2">
        <v>-3971187.1100000017</v>
      </c>
      <c r="E142" s="2">
        <v>9040223.8900000006</v>
      </c>
      <c r="G142" s="2">
        <f t="shared" si="31"/>
        <v>5069036.7799999993</v>
      </c>
      <c r="H142" s="2">
        <f t="shared" si="32"/>
        <v>9040223.8900000006</v>
      </c>
      <c r="I142" s="16">
        <f t="shared" si="33"/>
        <v>0.56072026994897783</v>
      </c>
      <c r="K142" s="2">
        <f>SUM(D$138:D142)</f>
        <v>8440840.7999999989</v>
      </c>
      <c r="L142" s="2">
        <f>SUM(E$138:E142)</f>
        <v>45279236.120000005</v>
      </c>
      <c r="N142" s="2">
        <f t="shared" si="34"/>
        <v>53720076.920000002</v>
      </c>
      <c r="O142" s="2">
        <f t="shared" si="35"/>
        <v>45279236.120000005</v>
      </c>
      <c r="P142" s="16">
        <f t="shared" si="36"/>
        <v>1.1864174735110349</v>
      </c>
      <c r="R142" s="12">
        <f t="shared" si="42"/>
        <v>3992552.2099999976</v>
      </c>
      <c r="S142" s="12">
        <f t="shared" si="43"/>
        <v>109044808.73</v>
      </c>
      <c r="U142" s="2">
        <f t="shared" si="37"/>
        <v>113037360.94</v>
      </c>
      <c r="V142" s="2">
        <f t="shared" si="38"/>
        <v>109044808.73</v>
      </c>
      <c r="W142" s="16">
        <f t="shared" si="39"/>
        <v>1.0366138677897609</v>
      </c>
    </row>
    <row r="143" spans="2:25" x14ac:dyDescent="0.2">
      <c r="B143" s="1">
        <v>45473</v>
      </c>
      <c r="C143" s="1"/>
      <c r="D143" s="2">
        <v>4533229.2499999991</v>
      </c>
      <c r="E143" s="2">
        <v>8820059.4800000004</v>
      </c>
      <c r="G143" s="2">
        <f t="shared" si="31"/>
        <v>13353288.73</v>
      </c>
      <c r="H143" s="2">
        <f t="shared" si="32"/>
        <v>8820059.4800000004</v>
      </c>
      <c r="I143" s="16">
        <f t="shared" si="33"/>
        <v>1.5139681042150976</v>
      </c>
      <c r="K143" s="2">
        <f>SUM(D$138:D143)</f>
        <v>12974070.049999997</v>
      </c>
      <c r="L143" s="2">
        <f>SUM(E$138:E143)</f>
        <v>54099295.600000009</v>
      </c>
      <c r="N143" s="2">
        <f t="shared" si="34"/>
        <v>67073365.650000006</v>
      </c>
      <c r="O143" s="2">
        <f t="shared" si="35"/>
        <v>54099295.600000009</v>
      </c>
      <c r="P143" s="16">
        <f t="shared" si="36"/>
        <v>1.2398195744715019</v>
      </c>
      <c r="R143" s="12">
        <f t="shared" si="42"/>
        <v>13558684.609999999</v>
      </c>
      <c r="S143" s="12">
        <f t="shared" si="43"/>
        <v>108992503.62</v>
      </c>
      <c r="U143" s="2">
        <f t="shared" si="37"/>
        <v>122551188.23</v>
      </c>
      <c r="V143" s="2">
        <f t="shared" si="38"/>
        <v>108992503.62</v>
      </c>
      <c r="W143" s="16">
        <f t="shared" si="39"/>
        <v>1.1244001574390112</v>
      </c>
    </row>
    <row r="144" spans="2:25" x14ac:dyDescent="0.2">
      <c r="B144" s="1">
        <v>45504</v>
      </c>
      <c r="C144" s="1"/>
      <c r="D144" s="2">
        <v>3593367.22</v>
      </c>
      <c r="E144" s="2">
        <v>9368797.3000000007</v>
      </c>
      <c r="G144" s="2">
        <f t="shared" si="31"/>
        <v>12962164.520000001</v>
      </c>
      <c r="H144" s="2">
        <f t="shared" si="32"/>
        <v>9368797.3000000007</v>
      </c>
      <c r="I144" s="16">
        <f t="shared" si="33"/>
        <v>1.383546265858479</v>
      </c>
      <c r="K144" s="2">
        <f>SUM(D$138:D144)</f>
        <v>16567437.269999998</v>
      </c>
      <c r="L144" s="2">
        <f>SUM(E$138:E144)</f>
        <v>63468092.900000006</v>
      </c>
      <c r="N144" s="2">
        <f t="shared" si="34"/>
        <v>80035530.170000002</v>
      </c>
      <c r="O144" s="2">
        <f t="shared" si="35"/>
        <v>63468092.900000006</v>
      </c>
      <c r="P144" s="16">
        <f t="shared" si="36"/>
        <v>1.2610356875872033</v>
      </c>
      <c r="R144" s="12">
        <f t="shared" si="42"/>
        <v>9659434.7599999998</v>
      </c>
      <c r="S144" s="12">
        <f t="shared" si="43"/>
        <v>109299041.18000001</v>
      </c>
      <c r="U144" s="2">
        <f t="shared" si="37"/>
        <v>118958475.94000001</v>
      </c>
      <c r="V144" s="2">
        <f t="shared" si="38"/>
        <v>109299041.18000001</v>
      </c>
      <c r="W144" s="16">
        <f t="shared" si="39"/>
        <v>1.0883762076566827</v>
      </c>
    </row>
    <row r="145" spans="2:25" x14ac:dyDescent="0.2">
      <c r="B145" s="1">
        <v>45535</v>
      </c>
      <c r="C145" s="1"/>
      <c r="D145" s="2">
        <v>2905889.14</v>
      </c>
      <c r="E145" s="2">
        <v>9499300.1099999994</v>
      </c>
      <c r="G145" s="2">
        <f t="shared" si="31"/>
        <v>12405189.25</v>
      </c>
      <c r="H145" s="2">
        <f t="shared" si="32"/>
        <v>9499300.1099999994</v>
      </c>
      <c r="I145" s="16">
        <f t="shared" si="33"/>
        <v>1.3059056042393002</v>
      </c>
      <c r="K145" s="2">
        <f>SUM(D$138:D145)</f>
        <v>19473326.409999996</v>
      </c>
      <c r="L145" s="2">
        <f>SUM(E$138:E145)</f>
        <v>72967393.010000005</v>
      </c>
      <c r="N145" s="2">
        <f t="shared" si="34"/>
        <v>92440719.420000002</v>
      </c>
      <c r="O145" s="2">
        <f t="shared" si="35"/>
        <v>72967393.010000005</v>
      </c>
      <c r="P145" s="16">
        <f t="shared" si="36"/>
        <v>1.2668771023151564</v>
      </c>
      <c r="R145" s="12">
        <f t="shared" si="42"/>
        <v>9784882.8899999969</v>
      </c>
      <c r="S145" s="12">
        <f t="shared" si="43"/>
        <v>109586068.7</v>
      </c>
      <c r="U145" s="2">
        <f t="shared" si="37"/>
        <v>119370951.59</v>
      </c>
      <c r="V145" s="2">
        <f t="shared" si="38"/>
        <v>109586068.7</v>
      </c>
      <c r="W145" s="16">
        <f t="shared" si="39"/>
        <v>1.0892894781798117</v>
      </c>
    </row>
    <row r="146" spans="2:25" x14ac:dyDescent="0.2">
      <c r="B146" s="1">
        <v>45565</v>
      </c>
      <c r="C146" s="1"/>
      <c r="D146" s="2">
        <v>-4123718.46</v>
      </c>
      <c r="E146" s="2">
        <v>8986140.5500000007</v>
      </c>
      <c r="G146" s="2">
        <f t="shared" si="31"/>
        <v>4862422.0900000008</v>
      </c>
      <c r="H146" s="2">
        <f t="shared" si="32"/>
        <v>8986140.5500000007</v>
      </c>
      <c r="I146" s="16">
        <f t="shared" si="33"/>
        <v>0.54110238571774849</v>
      </c>
      <c r="K146" s="2">
        <f>SUM(D$138:D146)</f>
        <v>15349607.949999996</v>
      </c>
      <c r="L146" s="2">
        <f>SUM(E$138:E146)</f>
        <v>81953533.560000002</v>
      </c>
      <c r="N146" s="2">
        <f t="shared" si="34"/>
        <v>97303141.50999999</v>
      </c>
      <c r="O146" s="2">
        <f t="shared" si="35"/>
        <v>81953533.560000002</v>
      </c>
      <c r="P146" s="16">
        <f t="shared" si="36"/>
        <v>1.1872964750050978</v>
      </c>
      <c r="R146" s="12">
        <f t="shared" si="42"/>
        <v>7574493.4999999991</v>
      </c>
      <c r="S146" s="12">
        <f t="shared" si="43"/>
        <v>109597236.75</v>
      </c>
      <c r="U146" s="2">
        <f t="shared" si="37"/>
        <v>117171730.25</v>
      </c>
      <c r="V146" s="2">
        <f t="shared" si="38"/>
        <v>109597236.75</v>
      </c>
      <c r="W146" s="16">
        <f t="shared" si="39"/>
        <v>1.0691120846164948</v>
      </c>
    </row>
    <row r="147" spans="2:25" x14ac:dyDescent="0.2">
      <c r="B147" s="1">
        <v>45596</v>
      </c>
      <c r="C147" s="1"/>
      <c r="D147" s="2">
        <v>-10676765.77</v>
      </c>
      <c r="E147" s="2">
        <v>9080558.0700000003</v>
      </c>
      <c r="G147" s="2">
        <f t="shared" si="31"/>
        <v>-1596207.6999999993</v>
      </c>
      <c r="H147" s="2">
        <f t="shared" si="32"/>
        <v>9080558.0700000003</v>
      </c>
      <c r="I147" s="16">
        <f t="shared" si="33"/>
        <v>-0.17578299568101316</v>
      </c>
      <c r="K147" s="2">
        <f>SUM(D$138:D147)</f>
        <v>4672842.179999996</v>
      </c>
      <c r="L147" s="2">
        <f>SUM(E$138:E147)</f>
        <v>91034091.629999995</v>
      </c>
      <c r="N147" s="2">
        <f t="shared" si="34"/>
        <v>95706933.809999987</v>
      </c>
      <c r="O147" s="2">
        <f t="shared" si="35"/>
        <v>91034091.629999995</v>
      </c>
      <c r="P147" s="16">
        <f t="shared" si="36"/>
        <v>1.0513306838826091</v>
      </c>
      <c r="R147" s="12">
        <f t="shared" si="42"/>
        <v>11412284.859999996</v>
      </c>
      <c r="S147" s="12">
        <f t="shared" si="43"/>
        <v>109283832.13</v>
      </c>
      <c r="U147" s="2">
        <f t="shared" si="37"/>
        <v>120696116.98999999</v>
      </c>
      <c r="V147" s="2">
        <f t="shared" si="38"/>
        <v>109283832.13</v>
      </c>
      <c r="W147" s="16">
        <f t="shared" si="39"/>
        <v>1.1044279344672354</v>
      </c>
    </row>
    <row r="148" spans="2:25" x14ac:dyDescent="0.2">
      <c r="B148" s="1">
        <v>45626</v>
      </c>
      <c r="C148" s="1"/>
      <c r="D148" s="2">
        <v>3476504.01</v>
      </c>
      <c r="E148" s="2">
        <v>9032612.8699999992</v>
      </c>
      <c r="G148" s="2">
        <f t="shared" si="31"/>
        <v>12509116.879999999</v>
      </c>
      <c r="H148" s="2">
        <f t="shared" si="32"/>
        <v>9032612.8699999992</v>
      </c>
      <c r="I148" s="16">
        <f t="shared" si="33"/>
        <v>1.3848835392410657</v>
      </c>
      <c r="K148" s="2">
        <f>SUM(D$138:D148)</f>
        <v>8149346.1899999958</v>
      </c>
      <c r="L148" s="2">
        <f>SUM(E$138:E148)</f>
        <v>100066704.5</v>
      </c>
      <c r="N148" s="2">
        <f t="shared" si="34"/>
        <v>108216050.69</v>
      </c>
      <c r="O148" s="2">
        <f t="shared" si="35"/>
        <v>100066704.5</v>
      </c>
      <c r="P148" s="16">
        <f t="shared" si="36"/>
        <v>1.0814391383299726</v>
      </c>
      <c r="R148" s="12">
        <f t="shared" si="42"/>
        <v>18456798.039999999</v>
      </c>
      <c r="S148" s="12">
        <f t="shared" si="43"/>
        <v>109372914.30000001</v>
      </c>
      <c r="U148" s="2">
        <f t="shared" si="37"/>
        <v>127829712.34</v>
      </c>
      <c r="V148" s="2">
        <f t="shared" si="38"/>
        <v>109372914.30000001</v>
      </c>
      <c r="W148" s="16">
        <f t="shared" si="39"/>
        <v>1.168751085752133</v>
      </c>
    </row>
    <row r="149" spans="2:25" x14ac:dyDescent="0.2">
      <c r="B149" s="1">
        <v>45657</v>
      </c>
      <c r="C149" s="1"/>
      <c r="D149" s="2">
        <v>-1530141.87</v>
      </c>
      <c r="E149" s="2">
        <v>9494619.4499999993</v>
      </c>
      <c r="G149" s="2">
        <f t="shared" si="31"/>
        <v>7964477.5799999991</v>
      </c>
      <c r="H149" s="2">
        <f t="shared" si="32"/>
        <v>9494619.4499999993</v>
      </c>
      <c r="I149" s="16">
        <f t="shared" si="33"/>
        <v>0.838841158610101</v>
      </c>
      <c r="K149" s="2">
        <f>SUM(D$138:D149)</f>
        <v>6619204.3199999956</v>
      </c>
      <c r="L149" s="2">
        <f>SUM(E$138:E149)</f>
        <v>109561323.95</v>
      </c>
      <c r="N149" s="2">
        <f t="shared" si="34"/>
        <v>116180528.27</v>
      </c>
      <c r="O149" s="2">
        <f t="shared" si="35"/>
        <v>109561323.95</v>
      </c>
      <c r="P149" s="16">
        <f t="shared" si="36"/>
        <v>1.0604155196501712</v>
      </c>
      <c r="R149" s="12">
        <f t="shared" si="42"/>
        <v>6619204.3199999956</v>
      </c>
      <c r="S149" s="12">
        <f t="shared" si="43"/>
        <v>109561323.95</v>
      </c>
      <c r="U149" s="2">
        <f t="shared" si="37"/>
        <v>116180528.27</v>
      </c>
      <c r="V149" s="2">
        <f t="shared" si="38"/>
        <v>109561323.95</v>
      </c>
      <c r="W149" s="16">
        <f t="shared" si="39"/>
        <v>1.0604155196501712</v>
      </c>
      <c r="Y149" s="2">
        <f>W149</f>
        <v>1.0604155196501712</v>
      </c>
    </row>
    <row r="150" spans="2:25" x14ac:dyDescent="0.2">
      <c r="B150" s="10">
        <v>45688</v>
      </c>
      <c r="C150" s="1"/>
      <c r="D150" s="11">
        <v>16973752.149999965</v>
      </c>
      <c r="E150" s="11">
        <v>9835009.3000000007</v>
      </c>
      <c r="G150" s="11">
        <f t="shared" si="31"/>
        <v>26808761.449999966</v>
      </c>
      <c r="H150" s="11">
        <f t="shared" si="32"/>
        <v>9835009.3000000007</v>
      </c>
      <c r="I150" s="17">
        <f t="shared" si="33"/>
        <v>2.7258501372235573</v>
      </c>
      <c r="K150" s="11">
        <f>SUM(D$150:D150)</f>
        <v>16973752.149999965</v>
      </c>
      <c r="L150" s="11">
        <f>SUM(E$150:E150)</f>
        <v>9835009.3000000007</v>
      </c>
      <c r="N150" s="11">
        <f t="shared" si="34"/>
        <v>26808761.449999966</v>
      </c>
      <c r="O150" s="11">
        <f t="shared" si="35"/>
        <v>9835009.3000000007</v>
      </c>
      <c r="P150" s="17">
        <f t="shared" si="36"/>
        <v>2.7258501372235573</v>
      </c>
      <c r="R150" s="11">
        <f>SUM(D139:D150)</f>
        <v>6422079.0799999647</v>
      </c>
      <c r="S150" s="11">
        <f>SUM(E139:E150)</f>
        <v>109763273.83000001</v>
      </c>
      <c r="U150" s="11">
        <f t="shared" si="37"/>
        <v>116185352.90999998</v>
      </c>
      <c r="V150" s="11">
        <f t="shared" si="38"/>
        <v>109763273.83000001</v>
      </c>
      <c r="W150" s="17">
        <f t="shared" si="39"/>
        <v>1.0585084505583024</v>
      </c>
    </row>
    <row r="151" spans="2:25" x14ac:dyDescent="0.2">
      <c r="B151" s="10">
        <v>45716</v>
      </c>
      <c r="C151" s="1"/>
      <c r="D151" s="11">
        <v>7730320.3499999996</v>
      </c>
      <c r="E151" s="11">
        <v>8928593.5</v>
      </c>
      <c r="G151" s="11">
        <f t="shared" si="31"/>
        <v>16658913.85</v>
      </c>
      <c r="H151" s="11">
        <f t="shared" si="32"/>
        <v>8928593.5</v>
      </c>
      <c r="I151" s="17">
        <f t="shared" si="33"/>
        <v>1.8657937389578771</v>
      </c>
      <c r="K151" s="11">
        <f>SUM(D$150:D151)</f>
        <v>24704072.499999963</v>
      </c>
      <c r="L151" s="11">
        <f>SUM(E$150:E151)</f>
        <v>18763602.800000001</v>
      </c>
      <c r="N151" s="11">
        <f t="shared" si="34"/>
        <v>43467675.299999967</v>
      </c>
      <c r="O151" s="11">
        <f t="shared" si="35"/>
        <v>18763602.800000001</v>
      </c>
      <c r="P151" s="17">
        <f t="shared" si="36"/>
        <v>2.316595366216128</v>
      </c>
      <c r="R151" s="11">
        <f t="shared" ref="R151:R159" si="44">SUM(D140:D151)</f>
        <v>11627724.099999962</v>
      </c>
      <c r="S151" s="11">
        <f t="shared" ref="S151:S159" si="45">SUM(E140:E151)</f>
        <v>110045409.91</v>
      </c>
      <c r="U151" s="11">
        <f t="shared" si="37"/>
        <v>121673134.00999996</v>
      </c>
      <c r="V151" s="11">
        <f t="shared" si="38"/>
        <v>110045409.91</v>
      </c>
      <c r="W151" s="17">
        <f t="shared" si="39"/>
        <v>1.1056629632213613</v>
      </c>
    </row>
    <row r="152" spans="2:25" x14ac:dyDescent="0.2">
      <c r="B152" s="10">
        <v>45747</v>
      </c>
      <c r="C152" s="1"/>
      <c r="D152" s="11">
        <v>-8980435.7699999996</v>
      </c>
      <c r="E152" s="11">
        <v>9724168.7100000009</v>
      </c>
      <c r="G152" s="11">
        <f t="shared" si="31"/>
        <v>743732.94000000134</v>
      </c>
      <c r="H152" s="11">
        <f t="shared" si="32"/>
        <v>9724168.7100000009</v>
      </c>
      <c r="I152" s="17">
        <f t="shared" si="33"/>
        <v>7.6482932596096564E-2</v>
      </c>
      <c r="K152" s="11">
        <f>SUM(D$150:D152)</f>
        <v>15723636.729999963</v>
      </c>
      <c r="L152" s="11">
        <f>SUM(E$150:E152)</f>
        <v>28487771.510000002</v>
      </c>
      <c r="N152" s="11">
        <f t="shared" si="34"/>
        <v>44211408.239999965</v>
      </c>
      <c r="O152" s="11">
        <f t="shared" si="35"/>
        <v>28487771.510000002</v>
      </c>
      <c r="P152" s="17">
        <f t="shared" si="36"/>
        <v>1.5519433741765489</v>
      </c>
      <c r="R152" s="11">
        <f t="shared" si="44"/>
        <v>4480282.8499999624</v>
      </c>
      <c r="S152" s="11">
        <f t="shared" si="45"/>
        <v>110629097.87</v>
      </c>
      <c r="U152" s="11">
        <f t="shared" si="37"/>
        <v>115109380.71999997</v>
      </c>
      <c r="V152" s="11">
        <f t="shared" si="38"/>
        <v>110629097.87</v>
      </c>
      <c r="W152" s="17">
        <f t="shared" si="39"/>
        <v>1.0404982318057472</v>
      </c>
    </row>
    <row r="153" spans="2:25" x14ac:dyDescent="0.2">
      <c r="B153" s="10">
        <v>45777</v>
      </c>
      <c r="C153" s="1"/>
      <c r="D153" s="11">
        <v>-15452068.34</v>
      </c>
      <c r="E153" s="11">
        <v>9060697.7100000009</v>
      </c>
      <c r="G153" s="11">
        <f t="shared" si="31"/>
        <v>-6391370.629999999</v>
      </c>
      <c r="H153" s="11">
        <f t="shared" si="32"/>
        <v>9060697.7100000009</v>
      </c>
      <c r="I153" s="17">
        <f t="shared" si="33"/>
        <v>-0.70539497448922162</v>
      </c>
      <c r="K153" s="11">
        <f>SUM(D$150:D153)</f>
        <v>271568.38999996334</v>
      </c>
      <c r="L153" s="11">
        <f>SUM(E$150:E153)</f>
        <v>37548469.219999999</v>
      </c>
      <c r="N153" s="11">
        <f t="shared" si="34"/>
        <v>37820037.609999962</v>
      </c>
      <c r="O153" s="11">
        <f t="shared" si="35"/>
        <v>37548469.219999999</v>
      </c>
      <c r="P153" s="17">
        <f t="shared" si="36"/>
        <v>1.0072324756678845</v>
      </c>
      <c r="R153" s="11">
        <f t="shared" si="44"/>
        <v>-5521255.2000000365</v>
      </c>
      <c r="S153" s="11">
        <f t="shared" si="45"/>
        <v>110870780.94</v>
      </c>
      <c r="U153" s="11">
        <f t="shared" si="37"/>
        <v>105349525.73999996</v>
      </c>
      <c r="V153" s="11">
        <f t="shared" si="38"/>
        <v>110870780.94</v>
      </c>
      <c r="W153" s="17">
        <f t="shared" si="39"/>
        <v>0.95020098935725927</v>
      </c>
    </row>
    <row r="154" spans="2:25" x14ac:dyDescent="0.2">
      <c r="B154" s="10">
        <v>45808</v>
      </c>
      <c r="C154" s="1"/>
      <c r="D154" s="11">
        <v>-13128191.979999984</v>
      </c>
      <c r="E154" s="11">
        <v>9297525.7799999993</v>
      </c>
      <c r="G154" s="11">
        <f t="shared" si="31"/>
        <v>-3830666.1999999844</v>
      </c>
      <c r="H154" s="11">
        <f t="shared" si="32"/>
        <v>9297525.7799999993</v>
      </c>
      <c r="I154" s="17">
        <f t="shared" si="33"/>
        <v>-0.41200920445309963</v>
      </c>
      <c r="K154" s="11">
        <f>SUM(D$150:D154)</f>
        <v>-12856623.59000002</v>
      </c>
      <c r="L154" s="11">
        <f>SUM(E$150:E154)</f>
        <v>46845995</v>
      </c>
      <c r="N154" s="11">
        <f t="shared" si="34"/>
        <v>33989371.409999982</v>
      </c>
      <c r="O154" s="11">
        <f t="shared" si="35"/>
        <v>46845995</v>
      </c>
      <c r="P154" s="17">
        <f t="shared" si="36"/>
        <v>0.72555554450279003</v>
      </c>
      <c r="R154" s="11">
        <f t="shared" si="44"/>
        <v>-14678260.070000017</v>
      </c>
      <c r="S154" s="11">
        <f t="shared" si="45"/>
        <v>111128082.83000001</v>
      </c>
      <c r="U154" s="11">
        <f t="shared" si="37"/>
        <v>96449822.75999999</v>
      </c>
      <c r="V154" s="11">
        <f t="shared" si="38"/>
        <v>111128082.83000001</v>
      </c>
      <c r="W154" s="17">
        <f t="shared" si="39"/>
        <v>0.8679158346279191</v>
      </c>
    </row>
    <row r="155" spans="2:25" x14ac:dyDescent="0.2">
      <c r="B155" s="10">
        <v>45838</v>
      </c>
      <c r="C155" s="1"/>
      <c r="D155" s="11">
        <v>7671512.1299999999</v>
      </c>
      <c r="E155" s="11">
        <v>9127913.2899999991</v>
      </c>
      <c r="G155" s="11">
        <f t="shared" si="31"/>
        <v>16799425.419999998</v>
      </c>
      <c r="H155" s="11">
        <f t="shared" si="32"/>
        <v>9127913.2899999991</v>
      </c>
      <c r="I155" s="17">
        <f t="shared" si="33"/>
        <v>1.8404453335905866</v>
      </c>
      <c r="K155" s="11">
        <f>SUM(D$150:D155)</f>
        <v>-5185111.4600000205</v>
      </c>
      <c r="L155" s="11">
        <f>SUM(E$150:E155)</f>
        <v>55973908.289999999</v>
      </c>
      <c r="N155" s="11">
        <f t="shared" si="34"/>
        <v>50788796.829999976</v>
      </c>
      <c r="O155" s="11">
        <f t="shared" si="35"/>
        <v>55973908.289999999</v>
      </c>
      <c r="P155" s="17">
        <f t="shared" si="36"/>
        <v>0.90736556337756447</v>
      </c>
      <c r="R155" s="11">
        <f t="shared" si="44"/>
        <v>-11539977.190000016</v>
      </c>
      <c r="S155" s="11">
        <f t="shared" si="45"/>
        <v>111435936.63999999</v>
      </c>
      <c r="U155" s="11">
        <f t="shared" si="37"/>
        <v>99895959.449999973</v>
      </c>
      <c r="V155" s="11">
        <f t="shared" si="38"/>
        <v>111435936.63999999</v>
      </c>
      <c r="W155" s="17">
        <f t="shared" si="39"/>
        <v>0.89644294706042138</v>
      </c>
    </row>
    <row r="156" spans="2:25" x14ac:dyDescent="0.2">
      <c r="B156" s="10">
        <v>45869</v>
      </c>
      <c r="C156" s="1"/>
      <c r="D156" s="11">
        <v>5785610.8199999845</v>
      </c>
      <c r="E156" s="11">
        <v>9635878.7400000002</v>
      </c>
      <c r="G156" s="11">
        <f t="shared" si="31"/>
        <v>15421489.559999984</v>
      </c>
      <c r="H156" s="11">
        <f t="shared" si="32"/>
        <v>9635878.7400000002</v>
      </c>
      <c r="I156" s="17">
        <f t="shared" si="33"/>
        <v>1.6004237886455577</v>
      </c>
      <c r="K156" s="11">
        <f>SUM(D$150:D156)</f>
        <v>600499.35999996401</v>
      </c>
      <c r="L156" s="11">
        <f>SUM(E$150:E156)</f>
        <v>65609787.030000001</v>
      </c>
      <c r="N156" s="11">
        <f t="shared" si="34"/>
        <v>66210286.389999963</v>
      </c>
      <c r="O156" s="11">
        <f t="shared" si="35"/>
        <v>65609787.030000001</v>
      </c>
      <c r="P156" s="17">
        <f t="shared" si="36"/>
        <v>1.0091525881607477</v>
      </c>
      <c r="R156" s="11">
        <f t="shared" si="44"/>
        <v>-9347733.5900000334</v>
      </c>
      <c r="S156" s="11">
        <f t="shared" si="45"/>
        <v>111703018.08</v>
      </c>
      <c r="U156" s="11">
        <f t="shared" si="37"/>
        <v>102355284.48999996</v>
      </c>
      <c r="V156" s="11">
        <f t="shared" si="38"/>
        <v>111703018.08</v>
      </c>
      <c r="W156" s="17">
        <f t="shared" si="39"/>
        <v>0.91631619493660121</v>
      </c>
    </row>
    <row r="157" spans="2:25" x14ac:dyDescent="0.2">
      <c r="B157" s="10">
        <v>45900</v>
      </c>
      <c r="C157" s="1"/>
      <c r="D157" s="11">
        <v>4509010.1199999927</v>
      </c>
      <c r="E157" s="11">
        <v>9933553.4399999995</v>
      </c>
      <c r="G157" s="11">
        <f t="shared" si="31"/>
        <v>14442563.559999991</v>
      </c>
      <c r="H157" s="11">
        <f t="shared" si="32"/>
        <v>9933553.4399999995</v>
      </c>
      <c r="I157" s="17">
        <f t="shared" si="33"/>
        <v>1.4539171352160152</v>
      </c>
      <c r="K157" s="11">
        <f>SUM(D$150:D157)</f>
        <v>5109509.4799999567</v>
      </c>
      <c r="L157" s="11">
        <f>SUM(E$150:E157)</f>
        <v>75543340.469999999</v>
      </c>
      <c r="N157" s="11">
        <f t="shared" si="34"/>
        <v>80652849.949999958</v>
      </c>
      <c r="O157" s="11">
        <f t="shared" si="35"/>
        <v>75543340.469999999</v>
      </c>
      <c r="P157" s="17">
        <f t="shared" si="36"/>
        <v>1.0676367956223629</v>
      </c>
      <c r="R157" s="11">
        <f t="shared" si="44"/>
        <v>-7744612.6100000413</v>
      </c>
      <c r="S157" s="11">
        <f t="shared" si="45"/>
        <v>112137271.40999998</v>
      </c>
      <c r="U157" s="11">
        <f t="shared" si="37"/>
        <v>104392658.79999994</v>
      </c>
      <c r="V157" s="11">
        <f t="shared" si="38"/>
        <v>112137271.40999998</v>
      </c>
      <c r="W157" s="17">
        <f t="shared" si="39"/>
        <v>0.9309363201670573</v>
      </c>
    </row>
    <row r="158" spans="2:25" x14ac:dyDescent="0.2">
      <c r="B158" s="10">
        <v>45930</v>
      </c>
      <c r="C158" s="1"/>
      <c r="D158" s="11">
        <v>8235032.4899999816</v>
      </c>
      <c r="E158" s="11">
        <v>9632857.1999999993</v>
      </c>
      <c r="G158" s="11">
        <f t="shared" si="31"/>
        <v>17867889.689999983</v>
      </c>
      <c r="H158" s="11">
        <f t="shared" si="32"/>
        <v>9632857.1999999993</v>
      </c>
      <c r="I158" s="17">
        <f t="shared" si="33"/>
        <v>1.854889916773601</v>
      </c>
      <c r="K158" s="11">
        <f>SUM(D$150:D158)</f>
        <v>13344541.969999939</v>
      </c>
      <c r="L158" s="11">
        <f>SUM(E$150:E158)</f>
        <v>85176197.670000002</v>
      </c>
      <c r="N158" s="11">
        <f t="shared" si="34"/>
        <v>98520739.639999941</v>
      </c>
      <c r="O158" s="11">
        <f t="shared" si="35"/>
        <v>85176197.670000002</v>
      </c>
      <c r="P158" s="17">
        <f t="shared" si="36"/>
        <v>1.1566698483266533</v>
      </c>
      <c r="R158" s="11">
        <f t="shared" si="44"/>
        <v>4614138.3399999402</v>
      </c>
      <c r="S158" s="11">
        <f t="shared" si="45"/>
        <v>112783988.06</v>
      </c>
      <c r="U158" s="11">
        <f t="shared" si="37"/>
        <v>117398126.39999995</v>
      </c>
      <c r="V158" s="11">
        <f t="shared" si="38"/>
        <v>112783988.06</v>
      </c>
      <c r="W158" s="17">
        <f t="shared" si="39"/>
        <v>1.0409112890878205</v>
      </c>
    </row>
    <row r="159" spans="2:25" x14ac:dyDescent="0.2">
      <c r="B159" s="10">
        <v>45961</v>
      </c>
      <c r="C159" s="1"/>
      <c r="D159" s="11">
        <v>2527821.9399999967</v>
      </c>
      <c r="E159" s="11">
        <v>9777759.3399999999</v>
      </c>
      <c r="G159" s="11">
        <f t="shared" ref="G159" si="46">SUM(D159:E159)</f>
        <v>12305581.279999997</v>
      </c>
      <c r="H159" s="11">
        <f t="shared" ref="H159:H161" si="47">+E159</f>
        <v>9777759.3399999999</v>
      </c>
      <c r="I159" s="17">
        <f t="shared" ref="I159" si="48">+G159/H159</f>
        <v>1.2585277313646785</v>
      </c>
      <c r="K159" s="11">
        <f>SUM(D$150:D159)</f>
        <v>15872363.909999937</v>
      </c>
      <c r="L159" s="11">
        <f>SUM(E$150:E159)</f>
        <v>94953957.010000005</v>
      </c>
      <c r="N159" s="11">
        <f t="shared" ref="N159" si="49">SUM(K159:L159)</f>
        <v>110826320.91999994</v>
      </c>
      <c r="O159" s="11">
        <f t="shared" ref="O159" si="50">+L159</f>
        <v>94953957.010000005</v>
      </c>
      <c r="P159" s="17">
        <f t="shared" ref="P159" si="51">+N159/O159</f>
        <v>1.1671585304057244</v>
      </c>
      <c r="R159" s="11">
        <f t="shared" si="44"/>
        <v>17818726.049999937</v>
      </c>
      <c r="S159" s="11">
        <f t="shared" si="45"/>
        <v>113481189.33000001</v>
      </c>
      <c r="U159" s="11">
        <f t="shared" ref="U159" si="52">SUM(R159:S159)</f>
        <v>131299915.37999995</v>
      </c>
      <c r="V159" s="11">
        <f t="shared" ref="V159" si="53">+S159</f>
        <v>113481189.33000001</v>
      </c>
      <c r="W159" s="17">
        <f t="shared" ref="W159" si="54">+U159/V159</f>
        <v>1.1570192042857745</v>
      </c>
    </row>
    <row r="160" spans="2:25" x14ac:dyDescent="0.2">
      <c r="B160" s="10">
        <v>45991</v>
      </c>
      <c r="C160" s="1"/>
      <c r="D160" s="11" t="s">
        <v>0</v>
      </c>
      <c r="E160" s="11" t="s">
        <v>0</v>
      </c>
      <c r="G160" s="11"/>
      <c r="H160" s="11" t="str">
        <f t="shared" si="47"/>
        <v/>
      </c>
      <c r="I160" s="17"/>
      <c r="K160" s="11"/>
      <c r="L160" s="11"/>
      <c r="N160" s="11"/>
      <c r="O160" s="11" t="s">
        <v>0</v>
      </c>
      <c r="P160" s="17"/>
      <c r="R160" s="11"/>
      <c r="S160" s="11"/>
      <c r="U160" s="11"/>
      <c r="V160" s="11" t="s">
        <v>0</v>
      </c>
      <c r="W160" s="17"/>
    </row>
    <row r="161" spans="2:23" x14ac:dyDescent="0.2">
      <c r="B161" s="10">
        <v>46022</v>
      </c>
      <c r="C161" s="1"/>
      <c r="D161" s="11" t="s">
        <v>0</v>
      </c>
      <c r="E161" s="11" t="s">
        <v>0</v>
      </c>
      <c r="G161" s="11"/>
      <c r="H161" s="11" t="str">
        <f t="shared" si="47"/>
        <v/>
      </c>
      <c r="I161" s="17"/>
      <c r="K161" s="11"/>
      <c r="L161" s="11"/>
      <c r="N161" s="11"/>
      <c r="O161" s="11" t="s">
        <v>0</v>
      </c>
      <c r="P161" s="17"/>
      <c r="R161" s="11"/>
      <c r="S161" s="11"/>
      <c r="U161" s="11"/>
      <c r="V161" s="11" t="s">
        <v>0</v>
      </c>
      <c r="W161" s="17"/>
    </row>
  </sheetData>
  <pageMargins left="0.5" right="0.5" top="0.5" bottom="0.45" header="0.25" footer="0.25"/>
  <pageSetup scale="65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1198eab32e112d88ee73eb89ed2f82dc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9480ed946fb21b291420ccb990d1b2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2EE94-9EBE-4952-890F-5C9A5C8B0BB6}">
  <ds:schemaRefs>
    <ds:schemaRef ds:uri="ae06fcea-541a-49e3-952a-5eaf56d381f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aea435f-7073-4c60-9060-e78a3a9f8d50"/>
  </ds:schemaRefs>
</ds:datastoreItem>
</file>

<file path=customXml/itemProps2.xml><?xml version="1.0" encoding="utf-8"?>
<ds:datastoreItem xmlns:ds="http://schemas.openxmlformats.org/officeDocument/2006/customXml" ds:itemID="{BB026A68-E969-45DA-A973-B306F0928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A5510-35F1-4074-BABB-354DEFC15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Brann</dc:creator>
  <cp:lastModifiedBy>Jacob Watson</cp:lastModifiedBy>
  <cp:lastPrinted>2025-12-12T17:30:52Z</cp:lastPrinted>
  <dcterms:created xsi:type="dcterms:W3CDTF">2025-12-12T15:34:01Z</dcterms:created>
  <dcterms:modified xsi:type="dcterms:W3CDTF">2025-12-18T13:07:15Z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