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icing\Share\000 - PSC Cases\PSC Case 2025-00208 - Rate Case\DR1\PSC\Archive\Rate Case Expense\"/>
    </mc:Choice>
  </mc:AlternateContent>
  <xr:revisionPtr revIDLastSave="0" documentId="13_ncr:1_{11AC12BE-933B-42C5-A14C-DE839D91B568}" xr6:coauthVersionLast="47" xr6:coauthVersionMax="47" xr10:uidLastSave="{00000000-0000-0000-0000-000000000000}"/>
  <bookViews>
    <workbookView xWindow="-120" yWindow="-120" windowWidth="29040" windowHeight="15720" xr2:uid="{1B6080F8-DC1A-4049-8A08-4FA246EE7876}"/>
  </bookViews>
  <sheets>
    <sheet name="Scheudle L1" sheetId="2" r:id="rId1"/>
    <sheet name="Transaction Detail" sheetId="1" r:id="rId2"/>
  </sheets>
  <definedNames>
    <definedName name="_xlnm._FilterDatabase" localSheetId="1" hidden="1">'Transaction Detail'!#REF!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69" i="1" l="1"/>
  <c r="C167" i="1"/>
  <c r="C84" i="1"/>
  <c r="C64" i="1"/>
  <c r="C12" i="1"/>
  <c r="C11" i="1"/>
  <c r="C83" i="1"/>
  <c r="C113" i="1"/>
  <c r="C148" i="1"/>
  <c r="C166" i="1"/>
  <c r="G17" i="2"/>
  <c r="E17" i="2"/>
  <c r="E19" i="2"/>
  <c r="D17" i="2"/>
  <c r="D15" i="2"/>
  <c r="H19" i="2" l="1"/>
  <c r="D27" i="2" l="1"/>
  <c r="D29" i="2" s="1"/>
  <c r="H15" i="2"/>
  <c r="H17" i="2" l="1"/>
  <c r="F27" i="2"/>
  <c r="F29" i="2" s="1"/>
  <c r="E27" i="2"/>
  <c r="C27" i="2"/>
  <c r="C29" i="2" s="1"/>
  <c r="H25" i="2"/>
  <c r="H23" i="2"/>
  <c r="H21" i="2"/>
  <c r="G27" i="2"/>
  <c r="H27" i="2" s="1"/>
  <c r="H29" i="2" l="1"/>
  <c r="G29" i="2"/>
  <c r="E29" i="2"/>
</calcChain>
</file>

<file path=xl/sharedStrings.xml><?xml version="1.0" encoding="utf-8"?>
<sst xmlns="http://schemas.openxmlformats.org/spreadsheetml/2006/main" count="1090" uniqueCount="429">
  <si>
    <t>Journal ID</t>
  </si>
  <si>
    <t>Voucher</t>
  </si>
  <si>
    <t>Amount</t>
  </si>
  <si>
    <t>Descr</t>
  </si>
  <si>
    <t>Account</t>
  </si>
  <si>
    <t>Dept</t>
  </si>
  <si>
    <t>Invoice</t>
  </si>
  <si>
    <t>Invoice Date</t>
  </si>
  <si>
    <t>AP00061365</t>
  </si>
  <si>
    <t>913000</t>
  </si>
  <si>
    <t>064</t>
  </si>
  <si>
    <t>AP00061408</t>
  </si>
  <si>
    <t>00764939</t>
  </si>
  <si>
    <t>Magazine ad</t>
  </si>
  <si>
    <t>063</t>
  </si>
  <si>
    <t>5571659_00000000000000119</t>
  </si>
  <si>
    <t>AP00061519</t>
  </si>
  <si>
    <t>AP00061670</t>
  </si>
  <si>
    <t>AP00061699</t>
  </si>
  <si>
    <t>00772393</t>
  </si>
  <si>
    <t>Full page ad</t>
  </si>
  <si>
    <t>01023790</t>
  </si>
  <si>
    <t>AP00061765</t>
  </si>
  <si>
    <t>AP00062002</t>
  </si>
  <si>
    <t>AP00062883</t>
  </si>
  <si>
    <t>AP00063955</t>
  </si>
  <si>
    <t>AP00064311</t>
  </si>
  <si>
    <t>AP00064496</t>
  </si>
  <si>
    <t>00790837</t>
  </si>
  <si>
    <t>10124103</t>
  </si>
  <si>
    <t>AP00064633</t>
  </si>
  <si>
    <t>00793374</t>
  </si>
  <si>
    <t>Full Page Ad (50% split)</t>
  </si>
  <si>
    <t>9012023</t>
  </si>
  <si>
    <t>AP00064831</t>
  </si>
  <si>
    <t>AP00064992</t>
  </si>
  <si>
    <t>Breakdown of Account 913</t>
  </si>
  <si>
    <t>PSC DR1 Response 42a.xlsx</t>
  </si>
  <si>
    <t>Expected Benefit</t>
  </si>
  <si>
    <t>Supplier</t>
  </si>
  <si>
    <t>PNC BANK</t>
  </si>
  <si>
    <t>CONWAY DATA INC</t>
  </si>
  <si>
    <t>INTER COUNTY ENERGY</t>
  </si>
  <si>
    <t>Schedule L1</t>
  </si>
  <si>
    <t>East Kentucky Power Cooperative, Inc.</t>
  </si>
  <si>
    <t>Analysis of Advertising Expenses</t>
  </si>
  <si>
    <t>For the Test Year</t>
  </si>
  <si>
    <t>Sales or</t>
  </si>
  <si>
    <t>Promotional</t>
  </si>
  <si>
    <t>Institutional</t>
  </si>
  <si>
    <t>Conservation</t>
  </si>
  <si>
    <t>Rate</t>
  </si>
  <si>
    <t>Line</t>
  </si>
  <si>
    <t>Item</t>
  </si>
  <si>
    <t>Advertising</t>
  </si>
  <si>
    <t>Case</t>
  </si>
  <si>
    <t>Other</t>
  </si>
  <si>
    <t>Total</t>
  </si>
  <si>
    <t>No.</t>
  </si>
  <si>
    <t>(a)</t>
  </si>
  <si>
    <t>(b)</t>
  </si>
  <si>
    <t>(c)</t>
  </si>
  <si>
    <t>(d)</t>
  </si>
  <si>
    <t>(e)</t>
  </si>
  <si>
    <t>(f)</t>
  </si>
  <si>
    <t>(g)</t>
  </si>
  <si>
    <t>Newspaper</t>
  </si>
  <si>
    <t>Magazines and Other</t>
  </si>
  <si>
    <t>Television</t>
  </si>
  <si>
    <t>Radio</t>
  </si>
  <si>
    <t>Direct Mail</t>
  </si>
  <si>
    <t>Sales Aids</t>
  </si>
  <si>
    <t>Amount Assigned to Kentucky Retail</t>
  </si>
  <si>
    <t xml:space="preserve">Note:  </t>
  </si>
  <si>
    <t>Case No. 2025-00208</t>
  </si>
  <si>
    <t>Advertising Recorded in Other Accounts</t>
  </si>
  <si>
    <t>PSC DR1 Request 42a - Advertising Expense.xlsx</t>
  </si>
  <si>
    <t>908000</t>
  </si>
  <si>
    <t>WKYT</t>
  </si>
  <si>
    <t>WLEX TV</t>
  </si>
  <si>
    <t>Total Television</t>
  </si>
  <si>
    <t>Total Magazine</t>
  </si>
  <si>
    <t>Advertising- Conservation Club</t>
  </si>
  <si>
    <t>SOUTH KENTUCKY RECC</t>
  </si>
  <si>
    <t>Total Other</t>
  </si>
  <si>
    <t>THE LEDGER-INDEPENDENT</t>
  </si>
  <si>
    <t>930100</t>
  </si>
  <si>
    <t>061</t>
  </si>
  <si>
    <t>GRAYSON RECC</t>
  </si>
  <si>
    <t>Advertising- Touchstone Energy</t>
  </si>
  <si>
    <t>AP00061569</t>
  </si>
  <si>
    <t>AP00061819</t>
  </si>
  <si>
    <t>AP00064170</t>
  </si>
  <si>
    <t>AP00064746</t>
  </si>
  <si>
    <t>AP00064892</t>
  </si>
  <si>
    <t>AP00065021</t>
  </si>
  <si>
    <t>AP00065116</t>
  </si>
  <si>
    <t>AP00064862</t>
  </si>
  <si>
    <t>AP00061906</t>
  </si>
  <si>
    <t>00769256</t>
  </si>
  <si>
    <t>00769261</t>
  </si>
  <si>
    <t>00775160</t>
  </si>
  <si>
    <t>00795992</t>
  </si>
  <si>
    <t>00798895</t>
  </si>
  <si>
    <t>00802493</t>
  </si>
  <si>
    <t>00802496</t>
  </si>
  <si>
    <t>00802501</t>
  </si>
  <si>
    <t>00802490</t>
  </si>
  <si>
    <t>00797887</t>
  </si>
  <si>
    <t>00803438</t>
  </si>
  <si>
    <t>00764555</t>
  </si>
  <si>
    <t>00776712</t>
  </si>
  <si>
    <t>00772396</t>
  </si>
  <si>
    <t>00794052</t>
  </si>
  <si>
    <t>00776711</t>
  </si>
  <si>
    <t>00797889</t>
  </si>
  <si>
    <t>00783362</t>
  </si>
  <si>
    <t>00790830</t>
  </si>
  <si>
    <t>00764558</t>
  </si>
  <si>
    <t>00780332</t>
  </si>
  <si>
    <t>00780333</t>
  </si>
  <si>
    <t>Advertising- Community &amp; Growt</t>
  </si>
  <si>
    <t>Breast Cancer Awareness</t>
  </si>
  <si>
    <t>Christmas Ad</t>
  </si>
  <si>
    <t>Christmas Coloring Book</t>
  </si>
  <si>
    <t>Earth Day</t>
  </si>
  <si>
    <t>Emergency Preparedness Guide</t>
  </si>
  <si>
    <t>Everyday Hero's</t>
  </si>
  <si>
    <t>Faith &amp; Family Ad</t>
  </si>
  <si>
    <t>Fire Prevention Page</t>
  </si>
  <si>
    <t>Flag Pullout</t>
  </si>
  <si>
    <t>Give Back</t>
  </si>
  <si>
    <t>Mason Grad Page</t>
  </si>
  <si>
    <t>Memorial Day</t>
  </si>
  <si>
    <t>2023BATCH000003</t>
  </si>
  <si>
    <t>OWEN ELECTRIC COOPERATIVE INC</t>
  </si>
  <si>
    <t>2023BATCH000005</t>
  </si>
  <si>
    <t>2023BATCH000014</t>
  </si>
  <si>
    <t>2023BATCH000029</t>
  </si>
  <si>
    <t>2023BATCH000031</t>
  </si>
  <si>
    <t>2024BATCH000003</t>
  </si>
  <si>
    <t>NOLIN RURAL ELECTRIC COOP</t>
  </si>
  <si>
    <t>2024BATCH000002</t>
  </si>
  <si>
    <t>TAYLOR COUNTY RURAL ELECTRIC COOP CORP</t>
  </si>
  <si>
    <t>FARMERS RURAL ELECTRIC COOPERATIVE CORP</t>
  </si>
  <si>
    <t>302699917</t>
  </si>
  <si>
    <t>302709290</t>
  </si>
  <si>
    <t>302652815</t>
  </si>
  <si>
    <t>302670757</t>
  </si>
  <si>
    <t>302664508</t>
  </si>
  <si>
    <t>302694347</t>
  </si>
  <si>
    <t>302668757</t>
  </si>
  <si>
    <t>302699064</t>
  </si>
  <si>
    <t>302680824</t>
  </si>
  <si>
    <t>302692216</t>
  </si>
  <si>
    <t>302653762</t>
  </si>
  <si>
    <t>302675744</t>
  </si>
  <si>
    <t>302675592</t>
  </si>
  <si>
    <t>AP00061395</t>
  </si>
  <si>
    <t>AP00061514</t>
  </si>
  <si>
    <t>AP00061648</t>
  </si>
  <si>
    <t>AP00062047</t>
  </si>
  <si>
    <t>AP00064358</t>
  </si>
  <si>
    <t>AP00064545</t>
  </si>
  <si>
    <t>00765820</t>
  </si>
  <si>
    <t>00765821</t>
  </si>
  <si>
    <t>00765839</t>
  </si>
  <si>
    <t>00768564</t>
  </si>
  <si>
    <t>00768570</t>
  </si>
  <si>
    <t>00768575</t>
  </si>
  <si>
    <t>00768566</t>
  </si>
  <si>
    <t>00769264</t>
  </si>
  <si>
    <t>00769278</t>
  </si>
  <si>
    <t>00769346</t>
  </si>
  <si>
    <t>00769903</t>
  </si>
  <si>
    <t>00770599</t>
  </si>
  <si>
    <t>00770601</t>
  </si>
  <si>
    <t>00770600</t>
  </si>
  <si>
    <t>00770929</t>
  </si>
  <si>
    <t>00772405</t>
  </si>
  <si>
    <t>00772410</t>
  </si>
  <si>
    <t>00773908</t>
  </si>
  <si>
    <t>00773914</t>
  </si>
  <si>
    <t>00775159</t>
  </si>
  <si>
    <t>00775165</t>
  </si>
  <si>
    <t>00775288</t>
  </si>
  <si>
    <t>00775473</t>
  </si>
  <si>
    <t>00777401</t>
  </si>
  <si>
    <t>00779052</t>
  </si>
  <si>
    <t>00779059</t>
  </si>
  <si>
    <t>00779053</t>
  </si>
  <si>
    <t>00779051</t>
  </si>
  <si>
    <t>00780889</t>
  </si>
  <si>
    <t>00781088</t>
  </si>
  <si>
    <t>00781089</t>
  </si>
  <si>
    <t>00781139</t>
  </si>
  <si>
    <t>00781144</t>
  </si>
  <si>
    <t>00781729</t>
  </si>
  <si>
    <t>00781730</t>
  </si>
  <si>
    <t>00781793</t>
  </si>
  <si>
    <t>00783085</t>
  </si>
  <si>
    <t>00783244</t>
  </si>
  <si>
    <t>00783232</t>
  </si>
  <si>
    <t>00783957</t>
  </si>
  <si>
    <t>00783967</t>
  </si>
  <si>
    <t>00785916</t>
  </si>
  <si>
    <t>00785917</t>
  </si>
  <si>
    <t>00787131</t>
  </si>
  <si>
    <t>00788902</t>
  </si>
  <si>
    <t>00788906</t>
  </si>
  <si>
    <t>00789290</t>
  </si>
  <si>
    <t>00790025</t>
  </si>
  <si>
    <t>00790267</t>
  </si>
  <si>
    <t>00790833</t>
  </si>
  <si>
    <t>00790873</t>
  </si>
  <si>
    <t>00791707</t>
  </si>
  <si>
    <t>00791713</t>
  </si>
  <si>
    <t>00793390</t>
  </si>
  <si>
    <t>00794059</t>
  </si>
  <si>
    <t>00794066</t>
  </si>
  <si>
    <t>00794063</t>
  </si>
  <si>
    <t>00795994</t>
  </si>
  <si>
    <t>00796789</t>
  </si>
  <si>
    <t>00796845</t>
  </si>
  <si>
    <t>00800664</t>
  </si>
  <si>
    <t>00803483</t>
  </si>
  <si>
    <t>Kentucky Livining Photography</t>
  </si>
  <si>
    <t>Full page ad color</t>
  </si>
  <si>
    <t>930201</t>
  </si>
  <si>
    <t>FLEMING-MASON ENERGY COOPERATIVE</t>
  </si>
  <si>
    <t>2023BATCH000002</t>
  </si>
  <si>
    <t>TIM WEBB PHOTOGRAPHY</t>
  </si>
  <si>
    <t>230123</t>
  </si>
  <si>
    <t>28974121 WKYT</t>
  </si>
  <si>
    <t>28974161 EKYT</t>
  </si>
  <si>
    <t>11157901</t>
  </si>
  <si>
    <t>WYMT TV</t>
  </si>
  <si>
    <t>28974101 WYMT</t>
  </si>
  <si>
    <t>KENTUCKY FARM BUREAU FEDERATION</t>
  </si>
  <si>
    <t>0223101419</t>
  </si>
  <si>
    <t>230206</t>
  </si>
  <si>
    <t>11157902</t>
  </si>
  <si>
    <t>28974122 WKYT</t>
  </si>
  <si>
    <t>28974102 WYMT</t>
  </si>
  <si>
    <t>WAVE TV</t>
  </si>
  <si>
    <t>28943651 WAVE</t>
  </si>
  <si>
    <t>230216</t>
  </si>
  <si>
    <t>2023BATCH000004</t>
  </si>
  <si>
    <t>WTVQ</t>
  </si>
  <si>
    <t>622533</t>
  </si>
  <si>
    <t>230327</t>
  </si>
  <si>
    <t>0423101419</t>
  </si>
  <si>
    <t>230407</t>
  </si>
  <si>
    <t>626878</t>
  </si>
  <si>
    <t>2023BATCH000006</t>
  </si>
  <si>
    <t>SHELBY ENERGY COOPERATIVE INC</t>
  </si>
  <si>
    <t>11600351</t>
  </si>
  <si>
    <t>230601</t>
  </si>
  <si>
    <t>230606</t>
  </si>
  <si>
    <t>30633971 WKYT</t>
  </si>
  <si>
    <t>30633961 WYMT</t>
  </si>
  <si>
    <t>2023BATCH000007</t>
  </si>
  <si>
    <t>230612</t>
  </si>
  <si>
    <t>30633962 WYMT</t>
  </si>
  <si>
    <t>630287</t>
  </si>
  <si>
    <t>30647241 WAVE</t>
  </si>
  <si>
    <t>11600352</t>
  </si>
  <si>
    <t>0623101419</t>
  </si>
  <si>
    <t>633085</t>
  </si>
  <si>
    <t>2023BATCH000026</t>
  </si>
  <si>
    <t>30633972 WKYT</t>
  </si>
  <si>
    <t>635201</t>
  </si>
  <si>
    <t>628042</t>
  </si>
  <si>
    <t>0823101419</t>
  </si>
  <si>
    <t>230830</t>
  </si>
  <si>
    <t>2023BATCH000027</t>
  </si>
  <si>
    <t>638336</t>
  </si>
  <si>
    <t>31528861 WKYT</t>
  </si>
  <si>
    <t>230919</t>
  </si>
  <si>
    <t>230918</t>
  </si>
  <si>
    <t>JACKSON ENERGY COOPERATIVE</t>
  </si>
  <si>
    <t>641105</t>
  </si>
  <si>
    <t>1023101419</t>
  </si>
  <si>
    <t>643747</t>
  </si>
  <si>
    <t>647459</t>
  </si>
  <si>
    <t>Promotion of owner-member service territories as part of economic development activity; due to promotional nature of transactions, EKPC has removed these expenses for rate-making purposes.</t>
  </si>
  <si>
    <t>Total Magazine and Other</t>
  </si>
  <si>
    <t>Total Advertising</t>
  </si>
  <si>
    <t>Total Account 913000</t>
  </si>
  <si>
    <t>AP00061360</t>
  </si>
  <si>
    <t>AP00062661</t>
  </si>
  <si>
    <t>00803437</t>
  </si>
  <si>
    <t>00794071</t>
  </si>
  <si>
    <t>00774619</t>
  </si>
  <si>
    <t>00787026</t>
  </si>
  <si>
    <t>00789710</t>
  </si>
  <si>
    <t>00766654</t>
  </si>
  <si>
    <t>00769227</t>
  </si>
  <si>
    <t>00764291</t>
  </si>
  <si>
    <t>00763348</t>
  </si>
  <si>
    <t>00783959</t>
  </si>
  <si>
    <t>00780892</t>
  </si>
  <si>
    <t>00766542</t>
  </si>
  <si>
    <t>00766660</t>
  </si>
  <si>
    <t>00766539</t>
  </si>
  <si>
    <t>00766540</t>
  </si>
  <si>
    <t>00766541</t>
  </si>
  <si>
    <t>00766661</t>
  </si>
  <si>
    <t>00766538</t>
  </si>
  <si>
    <t>00766822</t>
  </si>
  <si>
    <t>00782630</t>
  </si>
  <si>
    <t>00782634</t>
  </si>
  <si>
    <t>00782636</t>
  </si>
  <si>
    <t>00782638</t>
  </si>
  <si>
    <t>00782631</t>
  </si>
  <si>
    <t>00782637</t>
  </si>
  <si>
    <t>00782633</t>
  </si>
  <si>
    <t>00782635</t>
  </si>
  <si>
    <t>00782632</t>
  </si>
  <si>
    <t>00783182</t>
  </si>
  <si>
    <t>00793745</t>
  </si>
  <si>
    <t>00793744</t>
  </si>
  <si>
    <t>00793750</t>
  </si>
  <si>
    <t>00793746</t>
  </si>
  <si>
    <t>00793747</t>
  </si>
  <si>
    <t>00793748</t>
  </si>
  <si>
    <t>00793749</t>
  </si>
  <si>
    <t>00793752</t>
  </si>
  <si>
    <t>00793751</t>
  </si>
  <si>
    <t>00797112</t>
  </si>
  <si>
    <t>00800706</t>
  </si>
  <si>
    <t>00800707</t>
  </si>
  <si>
    <t>00800705</t>
  </si>
  <si>
    <t>00802746</t>
  </si>
  <si>
    <t>00769906</t>
  </si>
  <si>
    <t>00777403</t>
  </si>
  <si>
    <t>00794089</t>
  </si>
  <si>
    <t>00796418</t>
  </si>
  <si>
    <t>00790832</t>
  </si>
  <si>
    <t>00779008</t>
  </si>
  <si>
    <t>00782911</t>
  </si>
  <si>
    <t>Ad-Notable Women in KY Pol/Gov</t>
  </si>
  <si>
    <t>Advertisements</t>
  </si>
  <si>
    <t>Apr 2023 Sponsored eBlast</t>
  </si>
  <si>
    <t>Aug 2023 Sponsored eBlast</t>
  </si>
  <si>
    <t>Displays</t>
  </si>
  <si>
    <t>Feb 2023 Full Page Ad</t>
  </si>
  <si>
    <t>Feb 2023 Sponsored eBlast</t>
  </si>
  <si>
    <t>Jan 2022 Sponsored eBlast</t>
  </si>
  <si>
    <t>Jan 23 Full Page Ad</t>
  </si>
  <si>
    <t>July 2023 Sponsored eBlast</t>
  </si>
  <si>
    <t>June 2023 Sponsored eBlast</t>
  </si>
  <si>
    <t>Kentucky Rose Media</t>
  </si>
  <si>
    <t>Mar 2023 Sponsored eBlast</t>
  </si>
  <si>
    <t>May 2023 Sponsored eBlast</t>
  </si>
  <si>
    <t>Oct 2023 Sponsored eBlast</t>
  </si>
  <si>
    <t>Sep 2023 Sponsored eBlast</t>
  </si>
  <si>
    <t>Winchester Sun</t>
  </si>
  <si>
    <t>KENTUCKY GAZETTE</t>
  </si>
  <si>
    <t>ad1</t>
  </si>
  <si>
    <t>KENTUCKY PRESS SERVICE INC</t>
  </si>
  <si>
    <t>23102EE0</t>
  </si>
  <si>
    <t>THE LANE REPORT</t>
  </si>
  <si>
    <t>2140R</t>
  </si>
  <si>
    <t>2375R</t>
  </si>
  <si>
    <t>RIGHT PLACE MEDIA LLC</t>
  </si>
  <si>
    <t>101380</t>
  </si>
  <si>
    <t>1968R</t>
  </si>
  <si>
    <t>2010R</t>
  </si>
  <si>
    <t>1938R</t>
  </si>
  <si>
    <t>1926R</t>
  </si>
  <si>
    <t>2315R</t>
  </si>
  <si>
    <t>2266R</t>
  </si>
  <si>
    <t>KENTUCKY ROSE MEDIA LLC</t>
  </si>
  <si>
    <t>4006</t>
  </si>
  <si>
    <t>4000</t>
  </si>
  <si>
    <t>4003</t>
  </si>
  <si>
    <t>4002</t>
  </si>
  <si>
    <t>4001</t>
  </si>
  <si>
    <t>4004</t>
  </si>
  <si>
    <t>4007</t>
  </si>
  <si>
    <t>3731</t>
  </si>
  <si>
    <t>4008</t>
  </si>
  <si>
    <t>8647</t>
  </si>
  <si>
    <t>8649</t>
  </si>
  <si>
    <t>9583</t>
  </si>
  <si>
    <t>4009</t>
  </si>
  <si>
    <t>8650</t>
  </si>
  <si>
    <t>5004</t>
  </si>
  <si>
    <t>8648</t>
  </si>
  <si>
    <t>5003</t>
  </si>
  <si>
    <t>9584</t>
  </si>
  <si>
    <t>1925</t>
  </si>
  <si>
    <t>9587</t>
  </si>
  <si>
    <t>9588</t>
  </si>
  <si>
    <t>9586</t>
  </si>
  <si>
    <t>5003A</t>
  </si>
  <si>
    <t>5001</t>
  </si>
  <si>
    <t>9589</t>
  </si>
  <si>
    <t>5002</t>
  </si>
  <si>
    <t>1926</t>
  </si>
  <si>
    <t>089</t>
  </si>
  <si>
    <t>9277</t>
  </si>
  <si>
    <t>9278</t>
  </si>
  <si>
    <t>9276</t>
  </si>
  <si>
    <t>341</t>
  </si>
  <si>
    <t>2064R</t>
  </si>
  <si>
    <t>2208R</t>
  </si>
  <si>
    <t>2481R</t>
  </si>
  <si>
    <t>2503R</t>
  </si>
  <si>
    <t>2434R</t>
  </si>
  <si>
    <t>BLUEGRASS NEWSMEDIA LLC</t>
  </si>
  <si>
    <t>755110523</t>
  </si>
  <si>
    <t>755110623</t>
  </si>
  <si>
    <t>KENTUCKY LIVING</t>
  </si>
  <si>
    <t>RC71</t>
  </si>
  <si>
    <t>R12012022</t>
  </si>
  <si>
    <t>00761194</t>
  </si>
  <si>
    <t>Total Newspaper</t>
  </si>
  <si>
    <t>Total Account 908000</t>
  </si>
  <si>
    <t>Total Account 930000s</t>
  </si>
  <si>
    <t>Removed from Revenue Requirements</t>
  </si>
  <si>
    <t>Kentucky Living Amortization</t>
  </si>
  <si>
    <t>Institutional Advertising - Removed from Rate Making</t>
  </si>
  <si>
    <t xml:space="preserve">Advertisments on behalf of EKPC's Owner-Members. Encouraging retail members interested in renewable energy to consider the Cooperative Solar program.  Conservation advertising is also included. </t>
  </si>
  <si>
    <t xml:space="preserve">Conservation and safety advertising to help save members money and increase safety awareness. </t>
  </si>
  <si>
    <t xml:space="preserve">Advertisments for Electric Vehicles and photography expense to support Kentucky Living advertisiments. </t>
  </si>
  <si>
    <t>(Including Account No. 913)</t>
  </si>
  <si>
    <t>Please see the attached schedule.  EKPC has removed for rate-making purposes $173,892 of this total, see JRW1, Schedule 1.13.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</si>
</sst>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indexed="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8C8C8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1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6" fontId="3" fillId="0" borderId="0" xfId="0" applyNumberFormat="1" applyFont="1"/>
    <xf numFmtId="6" fontId="3" fillId="0" borderId="11" xfId="0" applyNumberFormat="1" applyFont="1" applyBorder="1"/>
    <xf numFmtId="6" fontId="3" fillId="0" borderId="6" xfId="0" applyNumberFormat="1" applyFont="1" applyBorder="1"/>
    <xf numFmtId="0" fontId="3" fillId="0" borderId="11" xfId="0" applyFont="1" applyBorder="1" applyAlignment="1">
      <alignment wrapText="1"/>
    </xf>
    <xf numFmtId="0" fontId="3" fillId="0" borderId="7" xfId="0" applyFont="1" applyBorder="1"/>
    <xf numFmtId="0" fontId="3" fillId="0" borderId="12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164" fontId="3" fillId="0" borderId="11" xfId="0" applyNumberFormat="1" applyFont="1" applyBorder="1"/>
    <xf numFmtId="164" fontId="3" fillId="0" borderId="11" xfId="0" applyNumberFormat="1" applyFont="1" applyFill="1" applyBorder="1"/>
    <xf numFmtId="164" fontId="3" fillId="0" borderId="0" xfId="0" applyNumberFormat="1" applyFont="1" applyFill="1"/>
    <xf numFmtId="6" fontId="3" fillId="0" borderId="0" xfId="0" applyNumberFormat="1" applyFont="1" applyFill="1"/>
    <xf numFmtId="6" fontId="3" fillId="0" borderId="11" xfId="0" applyNumberFormat="1" applyFont="1" applyFill="1" applyBorder="1"/>
    <xf numFmtId="43" fontId="3" fillId="0" borderId="0" xfId="1" applyFont="1" applyFill="1"/>
    <xf numFmtId="14" fontId="3" fillId="0" borderId="0" xfId="0" applyNumberFormat="1" applyFont="1" applyFill="1"/>
    <xf numFmtId="43" fontId="3" fillId="0" borderId="0" xfId="1" applyFont="1" applyFill="1" applyAlignment="1">
      <alignment vertical="center"/>
    </xf>
    <xf numFmtId="164" fontId="3" fillId="0" borderId="0" xfId="1" applyNumberFormat="1" applyFont="1" applyFill="1"/>
    <xf numFmtId="43" fontId="2" fillId="0" borderId="0" xfId="0" applyNumberFormat="1" applyFont="1" applyFill="1"/>
    <xf numFmtId="43" fontId="2" fillId="0" borderId="0" xfId="1" applyFont="1" applyFill="1"/>
    <xf numFmtId="0" fontId="5" fillId="0" borderId="0" xfId="0" applyFont="1"/>
    <xf numFmtId="43" fontId="2" fillId="0" borderId="0" xfId="1" applyNumberFormat="1" applyFont="1" applyFill="1"/>
    <xf numFmtId="165" fontId="2" fillId="0" borderId="0" xfId="1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quotePrefix="1" applyFont="1"/>
    <xf numFmtId="0" fontId="3" fillId="3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BA88-E0BE-45DC-82A2-C71C4FF6315A}">
  <dimension ref="A1:I34"/>
  <sheetViews>
    <sheetView tabSelected="1" zoomScale="80" zoomScaleNormal="80" workbookViewId="0">
      <selection activeCell="L22" sqref="L22"/>
    </sheetView>
  </sheetViews>
  <sheetFormatPr defaultRowHeight="15" x14ac:dyDescent="0.25"/>
  <cols>
    <col min="1" max="1" width="9.5703125" customWidth="1"/>
    <col min="2" max="2" width="26.85546875" customWidth="1"/>
    <col min="3" max="8" width="13.140625" customWidth="1"/>
  </cols>
  <sheetData>
    <row r="1" spans="1:8" x14ac:dyDescent="0.25">
      <c r="A1" s="2" t="s">
        <v>76</v>
      </c>
      <c r="B1" s="2"/>
      <c r="C1" s="2"/>
      <c r="D1" s="2"/>
      <c r="E1" s="2"/>
      <c r="F1" s="2"/>
      <c r="G1" s="2"/>
      <c r="H1" s="2"/>
    </row>
    <row r="2" spans="1:8" ht="15.75" thickBot="1" x14ac:dyDescent="0.3">
      <c r="A2" s="2"/>
      <c r="B2" s="2"/>
      <c r="C2" s="2"/>
      <c r="D2" s="2"/>
      <c r="E2" s="2"/>
      <c r="F2" s="2"/>
      <c r="G2" s="2"/>
      <c r="H2" s="2"/>
    </row>
    <row r="3" spans="1:8" ht="15.75" thickTop="1" x14ac:dyDescent="0.25">
      <c r="A3" s="7"/>
      <c r="B3" s="8"/>
      <c r="C3" s="8"/>
      <c r="D3" s="8"/>
      <c r="E3" s="8"/>
      <c r="F3" s="8"/>
      <c r="G3" s="8"/>
      <c r="H3" s="9" t="s">
        <v>43</v>
      </c>
    </row>
    <row r="4" spans="1:8" x14ac:dyDescent="0.25">
      <c r="A4" s="52" t="s">
        <v>44</v>
      </c>
      <c r="B4" s="53"/>
      <c r="C4" s="53"/>
      <c r="D4" s="53"/>
      <c r="E4" s="53"/>
      <c r="F4" s="53"/>
      <c r="G4" s="53"/>
      <c r="H4" s="54"/>
    </row>
    <row r="5" spans="1:8" x14ac:dyDescent="0.25">
      <c r="A5" s="52" t="s">
        <v>74</v>
      </c>
      <c r="B5" s="53"/>
      <c r="C5" s="53"/>
      <c r="D5" s="53"/>
      <c r="E5" s="53"/>
      <c r="F5" s="53"/>
      <c r="G5" s="53"/>
      <c r="H5" s="54"/>
    </row>
    <row r="6" spans="1:8" x14ac:dyDescent="0.25">
      <c r="A6" s="10"/>
      <c r="B6" s="2"/>
      <c r="C6" s="2"/>
      <c r="D6" s="2"/>
      <c r="E6" s="2"/>
      <c r="F6" s="2"/>
      <c r="G6" s="2"/>
      <c r="H6" s="11"/>
    </row>
    <row r="7" spans="1:8" x14ac:dyDescent="0.25">
      <c r="A7" s="52" t="s">
        <v>45</v>
      </c>
      <c r="B7" s="53"/>
      <c r="C7" s="53"/>
      <c r="D7" s="53"/>
      <c r="E7" s="53"/>
      <c r="F7" s="53"/>
      <c r="G7" s="53"/>
      <c r="H7" s="54"/>
    </row>
    <row r="8" spans="1:8" x14ac:dyDescent="0.25">
      <c r="A8" s="52" t="s">
        <v>427</v>
      </c>
      <c r="B8" s="53"/>
      <c r="C8" s="53"/>
      <c r="D8" s="53"/>
      <c r="E8" s="53"/>
      <c r="F8" s="53"/>
      <c r="G8" s="53"/>
      <c r="H8" s="54"/>
    </row>
    <row r="9" spans="1:8" ht="15.75" thickBot="1" x14ac:dyDescent="0.3">
      <c r="A9" s="55" t="s">
        <v>46</v>
      </c>
      <c r="B9" s="56"/>
      <c r="C9" s="56"/>
      <c r="D9" s="56"/>
      <c r="E9" s="56"/>
      <c r="F9" s="56"/>
      <c r="G9" s="56"/>
      <c r="H9" s="57"/>
    </row>
    <row r="10" spans="1:8" ht="15.75" thickTop="1" x14ac:dyDescent="0.25">
      <c r="A10" s="12"/>
      <c r="B10" s="13"/>
      <c r="C10" s="14" t="s">
        <v>47</v>
      </c>
      <c r="D10" s="13"/>
      <c r="E10" s="14"/>
      <c r="F10" s="13"/>
      <c r="G10" s="13"/>
      <c r="H10" s="15"/>
    </row>
    <row r="11" spans="1:8" x14ac:dyDescent="0.25">
      <c r="A11" s="16"/>
      <c r="B11" s="17"/>
      <c r="C11" s="6" t="s">
        <v>48</v>
      </c>
      <c r="D11" s="17" t="s">
        <v>49</v>
      </c>
      <c r="E11" s="6" t="s">
        <v>50</v>
      </c>
      <c r="F11" s="17" t="s">
        <v>51</v>
      </c>
      <c r="G11" s="17"/>
      <c r="H11" s="18"/>
    </row>
    <row r="12" spans="1:8" x14ac:dyDescent="0.25">
      <c r="A12" s="16" t="s">
        <v>52</v>
      </c>
      <c r="B12" s="17" t="s">
        <v>53</v>
      </c>
      <c r="C12" s="6" t="s">
        <v>54</v>
      </c>
      <c r="D12" s="17" t="s">
        <v>54</v>
      </c>
      <c r="E12" s="6" t="s">
        <v>54</v>
      </c>
      <c r="F12" s="17" t="s">
        <v>55</v>
      </c>
      <c r="G12" s="17" t="s">
        <v>56</v>
      </c>
      <c r="H12" s="18" t="s">
        <v>57</v>
      </c>
    </row>
    <row r="13" spans="1:8" ht="15.75" thickBot="1" x14ac:dyDescent="0.3">
      <c r="A13" s="19" t="s">
        <v>58</v>
      </c>
      <c r="B13" s="20" t="s">
        <v>59</v>
      </c>
      <c r="C13" s="21" t="s">
        <v>60</v>
      </c>
      <c r="D13" s="20" t="s">
        <v>61</v>
      </c>
      <c r="E13" s="21" t="s">
        <v>62</v>
      </c>
      <c r="F13" s="20" t="s">
        <v>63</v>
      </c>
      <c r="G13" s="20" t="s">
        <v>64</v>
      </c>
      <c r="H13" s="22" t="s">
        <v>65</v>
      </c>
    </row>
    <row r="14" spans="1:8" ht="15.75" thickTop="1" x14ac:dyDescent="0.25">
      <c r="A14" s="7"/>
      <c r="B14" s="23"/>
      <c r="C14" s="8"/>
      <c r="D14" s="23"/>
      <c r="E14" s="8"/>
      <c r="F14" s="23"/>
      <c r="G14" s="23"/>
      <c r="H14" s="24"/>
    </row>
    <row r="15" spans="1:8" x14ac:dyDescent="0.25">
      <c r="A15" s="16">
        <v>1</v>
      </c>
      <c r="B15" s="25" t="s">
        <v>66</v>
      </c>
      <c r="C15" s="26">
        <v>0</v>
      </c>
      <c r="D15" s="39">
        <f>'Transaction Detail'!C83</f>
        <v>6623.26</v>
      </c>
      <c r="E15" s="41">
        <v>0</v>
      </c>
      <c r="F15" s="42">
        <v>0</v>
      </c>
      <c r="G15" s="42"/>
      <c r="H15" s="28">
        <f>SUM(C15:G15)</f>
        <v>6623.26</v>
      </c>
    </row>
    <row r="16" spans="1:8" x14ac:dyDescent="0.25">
      <c r="A16" s="16"/>
      <c r="B16" s="25"/>
      <c r="C16" s="26"/>
      <c r="D16" s="39"/>
      <c r="E16" s="41"/>
      <c r="F16" s="42"/>
      <c r="G16" s="42"/>
      <c r="H16" s="28"/>
    </row>
    <row r="17" spans="1:9" x14ac:dyDescent="0.25">
      <c r="A17" s="16">
        <v>2</v>
      </c>
      <c r="B17" s="25" t="s">
        <v>67</v>
      </c>
      <c r="C17" s="26">
        <v>0</v>
      </c>
      <c r="D17" s="39">
        <f>'Transaction Detail'!C64</f>
        <v>144019.04</v>
      </c>
      <c r="E17" s="40">
        <f>'Transaction Detail'!C122+'Transaction Detail'!C123+'Transaction Detail'!C124</f>
        <v>2250</v>
      </c>
      <c r="F17" s="42">
        <v>0</v>
      </c>
      <c r="G17" s="39">
        <f>'Transaction Detail'!C11+'Transaction Detail'!C148+'Transaction Detail'!C166-E17</f>
        <v>68871.39</v>
      </c>
      <c r="H17" s="28">
        <f>SUM(C17:G17)</f>
        <v>215140.43</v>
      </c>
    </row>
    <row r="18" spans="1:9" x14ac:dyDescent="0.25">
      <c r="A18" s="16"/>
      <c r="B18" s="25"/>
      <c r="C18" s="26"/>
      <c r="D18" s="42"/>
      <c r="E18" s="41"/>
      <c r="F18" s="42"/>
      <c r="G18" s="42"/>
      <c r="H18" s="28"/>
    </row>
    <row r="19" spans="1:9" x14ac:dyDescent="0.25">
      <c r="A19" s="16">
        <v>3</v>
      </c>
      <c r="B19" s="25" t="s">
        <v>68</v>
      </c>
      <c r="C19" s="26">
        <v>0</v>
      </c>
      <c r="D19" s="42">
        <v>0</v>
      </c>
      <c r="E19" s="39">
        <f>'Transaction Detail'!$C$113</f>
        <v>106185</v>
      </c>
      <c r="F19" s="42">
        <v>0</v>
      </c>
      <c r="G19" s="27">
        <v>0</v>
      </c>
      <c r="H19" s="28">
        <f>SUM(C19:G19)</f>
        <v>106185</v>
      </c>
    </row>
    <row r="20" spans="1:9" x14ac:dyDescent="0.25">
      <c r="A20" s="16"/>
      <c r="B20" s="25"/>
      <c r="C20" s="26"/>
      <c r="D20" s="27"/>
      <c r="E20" s="26"/>
      <c r="F20" s="27"/>
      <c r="G20" s="27"/>
      <c r="H20" s="28"/>
    </row>
    <row r="21" spans="1:9" x14ac:dyDescent="0.25">
      <c r="A21" s="16">
        <v>4</v>
      </c>
      <c r="B21" s="25" t="s">
        <v>69</v>
      </c>
      <c r="C21" s="26">
        <v>0</v>
      </c>
      <c r="D21" s="27">
        <v>0</v>
      </c>
      <c r="E21" s="26">
        <v>0</v>
      </c>
      <c r="F21" s="27">
        <v>0</v>
      </c>
      <c r="G21" s="27">
        <v>0</v>
      </c>
      <c r="H21" s="28">
        <f>SUM(C21:G21)</f>
        <v>0</v>
      </c>
    </row>
    <row r="22" spans="1:9" x14ac:dyDescent="0.25">
      <c r="A22" s="16"/>
      <c r="B22" s="25"/>
      <c r="C22" s="26"/>
      <c r="D22" s="27"/>
      <c r="E22" s="26"/>
      <c r="F22" s="27"/>
      <c r="G22" s="27"/>
      <c r="H22" s="28"/>
    </row>
    <row r="23" spans="1:9" x14ac:dyDescent="0.25">
      <c r="A23" s="16">
        <v>5</v>
      </c>
      <c r="B23" s="25" t="s">
        <v>70</v>
      </c>
      <c r="C23" s="26">
        <v>0</v>
      </c>
      <c r="D23" s="27">
        <v>0</v>
      </c>
      <c r="E23" s="26">
        <v>0</v>
      </c>
      <c r="F23" s="27">
        <v>0</v>
      </c>
      <c r="G23" s="27">
        <v>0</v>
      </c>
      <c r="H23" s="28">
        <f>SUM(C23:G23)</f>
        <v>0</v>
      </c>
    </row>
    <row r="24" spans="1:9" x14ac:dyDescent="0.25">
      <c r="A24" s="16"/>
      <c r="B24" s="25"/>
      <c r="C24" s="26"/>
      <c r="D24" s="27"/>
      <c r="E24" s="26"/>
      <c r="F24" s="27"/>
      <c r="G24" s="27"/>
      <c r="H24" s="28"/>
    </row>
    <row r="25" spans="1:9" x14ac:dyDescent="0.25">
      <c r="A25" s="16">
        <v>6</v>
      </c>
      <c r="B25" s="25" t="s">
        <v>71</v>
      </c>
      <c r="C25" s="26">
        <v>0</v>
      </c>
      <c r="D25" s="27">
        <v>0</v>
      </c>
      <c r="E25" s="26">
        <v>0</v>
      </c>
      <c r="F25" s="27">
        <v>0</v>
      </c>
      <c r="G25" s="27">
        <v>0</v>
      </c>
      <c r="H25" s="28">
        <f>SUM(C25:G25)</f>
        <v>0</v>
      </c>
    </row>
    <row r="26" spans="1:9" x14ac:dyDescent="0.25">
      <c r="A26" s="16"/>
      <c r="B26" s="25"/>
      <c r="C26" s="26"/>
      <c r="D26" s="27"/>
      <c r="E26" s="26"/>
      <c r="F26" s="27"/>
      <c r="G26" s="27"/>
      <c r="H26" s="28"/>
    </row>
    <row r="27" spans="1:9" x14ac:dyDescent="0.25">
      <c r="A27" s="16">
        <v>7</v>
      </c>
      <c r="B27" s="25" t="s">
        <v>57</v>
      </c>
      <c r="C27" s="26">
        <f>SUM(C15:C25)</f>
        <v>0</v>
      </c>
      <c r="D27" s="39">
        <f>SUM(D15:D25)</f>
        <v>150642.30000000002</v>
      </c>
      <c r="E27" s="26">
        <f>SUM(E15:E25)</f>
        <v>108435</v>
      </c>
      <c r="F27" s="27">
        <f>SUM(F15:F25)</f>
        <v>0</v>
      </c>
      <c r="G27" s="27">
        <f>SUM(G15:G25)</f>
        <v>68871.39</v>
      </c>
      <c r="H27" s="28">
        <f>SUM(C27:G27)</f>
        <v>327948.69</v>
      </c>
    </row>
    <row r="28" spans="1:9" x14ac:dyDescent="0.25">
      <c r="A28" s="16"/>
      <c r="B28" s="25"/>
      <c r="C28" s="26"/>
      <c r="D28" s="27"/>
      <c r="E28" s="26"/>
      <c r="F28" s="27"/>
      <c r="G28" s="27"/>
      <c r="H28" s="28"/>
    </row>
    <row r="29" spans="1:9" ht="29.25" x14ac:dyDescent="0.25">
      <c r="A29" s="16">
        <v>8</v>
      </c>
      <c r="B29" s="29" t="s">
        <v>72</v>
      </c>
      <c r="C29" s="26">
        <f t="shared" ref="C29:F29" si="0">C27</f>
        <v>0</v>
      </c>
      <c r="D29" s="38">
        <f>D27</f>
        <v>150642.30000000002</v>
      </c>
      <c r="E29" s="26">
        <f t="shared" si="0"/>
        <v>108435</v>
      </c>
      <c r="F29" s="27">
        <f t="shared" si="0"/>
        <v>0</v>
      </c>
      <c r="G29" s="27">
        <f>G27</f>
        <v>68871.39</v>
      </c>
      <c r="H29" s="28">
        <f>H27</f>
        <v>327948.69</v>
      </c>
      <c r="I29" s="64"/>
    </row>
    <row r="30" spans="1:9" ht="15.75" thickBot="1" x14ac:dyDescent="0.3">
      <c r="A30" s="30"/>
      <c r="B30" s="31"/>
      <c r="C30" s="32"/>
      <c r="D30" s="31"/>
      <c r="E30" s="32"/>
      <c r="F30" s="31"/>
      <c r="G30" s="31"/>
      <c r="H30" s="33"/>
    </row>
    <row r="31" spans="1:9" ht="15.75" thickTop="1" x14ac:dyDescent="0.25">
      <c r="A31" s="2"/>
      <c r="B31" s="2"/>
      <c r="C31" s="2"/>
      <c r="D31" s="2"/>
      <c r="E31" s="2"/>
      <c r="F31" s="2"/>
      <c r="G31" s="2"/>
      <c r="H31" s="2"/>
    </row>
    <row r="32" spans="1:9" x14ac:dyDescent="0.25">
      <c r="A32" s="34" t="s">
        <v>73</v>
      </c>
      <c r="B32" s="63" t="s">
        <v>428</v>
      </c>
      <c r="C32" s="63"/>
      <c r="D32" s="63"/>
      <c r="E32" s="63"/>
      <c r="F32" s="63"/>
      <c r="G32" s="63"/>
      <c r="H32" s="63"/>
    </row>
    <row r="33" spans="2:8" x14ac:dyDescent="0.25">
      <c r="B33" s="63"/>
      <c r="C33" s="63"/>
      <c r="D33" s="63"/>
      <c r="E33" s="63"/>
      <c r="F33" s="63"/>
      <c r="G33" s="63"/>
      <c r="H33" s="63"/>
    </row>
    <row r="34" spans="2:8" x14ac:dyDescent="0.25">
      <c r="B34" s="63"/>
      <c r="C34" s="63"/>
      <c r="D34" s="63"/>
      <c r="E34" s="63"/>
      <c r="F34" s="63"/>
      <c r="G34" s="63"/>
      <c r="H34" s="63"/>
    </row>
  </sheetData>
  <mergeCells count="6">
    <mergeCell ref="B32:H34"/>
    <mergeCell ref="A4:H4"/>
    <mergeCell ref="A5:H5"/>
    <mergeCell ref="A7:H7"/>
    <mergeCell ref="A8:H8"/>
    <mergeCell ref="A9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AB571-7AA1-4A4A-B369-D96899420A15}">
  <dimension ref="A1:J169"/>
  <sheetViews>
    <sheetView topLeftCell="A133" zoomScale="80" zoomScaleNormal="80" workbookViewId="0">
      <selection activeCell="C113" sqref="C113"/>
    </sheetView>
  </sheetViews>
  <sheetFormatPr defaultColWidth="27" defaultRowHeight="14.25" x14ac:dyDescent="0.2"/>
  <cols>
    <col min="1" max="1" width="29.140625" style="2" bestFit="1" customWidth="1"/>
    <col min="2" max="2" width="11.28515625" style="2" bestFit="1" customWidth="1"/>
    <col min="3" max="3" width="13.7109375" style="43" bestFit="1" customWidth="1"/>
    <col min="4" max="4" width="40.7109375" style="2" bestFit="1" customWidth="1"/>
    <col min="5" max="5" width="9.28515625" style="2" bestFit="1" customWidth="1"/>
    <col min="6" max="6" width="5.7109375" style="2" bestFit="1" customWidth="1"/>
    <col min="7" max="7" width="54.5703125" style="2" bestFit="1" customWidth="1"/>
    <col min="8" max="8" width="33.42578125" style="2" bestFit="1" customWidth="1"/>
    <col min="9" max="9" width="13" style="5" bestFit="1" customWidth="1"/>
    <col min="10" max="10" width="77.140625" style="2" customWidth="1"/>
    <col min="11" max="16384" width="27" style="2"/>
  </cols>
  <sheetData>
    <row r="1" spans="1:10" x14ac:dyDescent="0.2">
      <c r="A1" s="2" t="s">
        <v>37</v>
      </c>
      <c r="G1" s="4"/>
    </row>
    <row r="2" spans="1:10" x14ac:dyDescent="0.2">
      <c r="C2" s="44"/>
      <c r="G2" s="4"/>
      <c r="H2" s="5"/>
      <c r="I2" s="2"/>
    </row>
    <row r="3" spans="1:10" ht="15" x14ac:dyDescent="0.25">
      <c r="A3" s="1" t="s">
        <v>36</v>
      </c>
      <c r="C3" s="44"/>
      <c r="G3" s="4"/>
      <c r="H3" s="5"/>
      <c r="I3" s="2"/>
    </row>
    <row r="4" spans="1:10" ht="15" thickBot="1" x14ac:dyDescent="0.25"/>
    <row r="5" spans="1:10" ht="15.75" thickTop="1" thickBo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39</v>
      </c>
      <c r="H5" s="3" t="s">
        <v>6</v>
      </c>
      <c r="I5" s="3" t="s">
        <v>7</v>
      </c>
      <c r="J5" s="3" t="s">
        <v>38</v>
      </c>
    </row>
    <row r="6" spans="1:10" ht="15" thickTop="1" x14ac:dyDescent="0.2">
      <c r="A6" s="2" t="s">
        <v>18</v>
      </c>
      <c r="B6" s="2" t="s">
        <v>19</v>
      </c>
      <c r="C6" s="43">
        <v>6000</v>
      </c>
      <c r="D6" s="2" t="s">
        <v>20</v>
      </c>
      <c r="E6" s="2" t="s">
        <v>9</v>
      </c>
      <c r="F6" s="2" t="s">
        <v>14</v>
      </c>
      <c r="G6" s="2" t="s">
        <v>41</v>
      </c>
      <c r="H6" s="2" t="s">
        <v>21</v>
      </c>
      <c r="I6" s="5">
        <v>44986</v>
      </c>
      <c r="J6" s="58" t="s">
        <v>285</v>
      </c>
    </row>
    <row r="7" spans="1:10" x14ac:dyDescent="0.2">
      <c r="A7" s="2" t="s">
        <v>27</v>
      </c>
      <c r="B7" s="2" t="s">
        <v>28</v>
      </c>
      <c r="C7" s="43">
        <v>7000</v>
      </c>
      <c r="D7" s="2" t="s">
        <v>20</v>
      </c>
      <c r="E7" s="2" t="s">
        <v>9</v>
      </c>
      <c r="F7" s="2" t="s">
        <v>14</v>
      </c>
      <c r="G7" s="2" t="s">
        <v>41</v>
      </c>
      <c r="H7" s="2" t="s">
        <v>29</v>
      </c>
      <c r="I7" s="5">
        <v>45170</v>
      </c>
      <c r="J7" s="58"/>
    </row>
    <row r="8" spans="1:10" x14ac:dyDescent="0.2">
      <c r="A8" s="2" t="s">
        <v>30</v>
      </c>
      <c r="B8" s="2" t="s">
        <v>31</v>
      </c>
      <c r="C8" s="43">
        <v>249.5</v>
      </c>
      <c r="D8" s="2" t="s">
        <v>32</v>
      </c>
      <c r="E8" s="2" t="s">
        <v>9</v>
      </c>
      <c r="F8" s="2" t="s">
        <v>14</v>
      </c>
      <c r="G8" s="2" t="s">
        <v>42</v>
      </c>
      <c r="H8" s="2" t="s">
        <v>33</v>
      </c>
      <c r="I8" s="5">
        <v>45170</v>
      </c>
      <c r="J8" s="58"/>
    </row>
    <row r="9" spans="1:10" x14ac:dyDescent="0.2">
      <c r="A9" s="35" t="s">
        <v>11</v>
      </c>
      <c r="B9" s="35" t="s">
        <v>12</v>
      </c>
      <c r="C9" s="45">
        <v>5000</v>
      </c>
      <c r="D9" s="35" t="s">
        <v>13</v>
      </c>
      <c r="E9" s="35" t="s">
        <v>9</v>
      </c>
      <c r="F9" s="35" t="s">
        <v>14</v>
      </c>
      <c r="G9" s="35" t="s">
        <v>40</v>
      </c>
      <c r="H9" s="35" t="s">
        <v>15</v>
      </c>
      <c r="I9" s="36">
        <v>44942</v>
      </c>
      <c r="J9" s="58"/>
    </row>
    <row r="10" spans="1:10" x14ac:dyDescent="0.2">
      <c r="A10" s="35" t="s">
        <v>11</v>
      </c>
      <c r="B10" s="35" t="s">
        <v>12</v>
      </c>
      <c r="C10" s="45">
        <v>5000</v>
      </c>
      <c r="D10" s="35" t="s">
        <v>13</v>
      </c>
      <c r="E10" s="35" t="s">
        <v>9</v>
      </c>
      <c r="F10" s="35" t="s">
        <v>14</v>
      </c>
      <c r="G10" s="35" t="s">
        <v>40</v>
      </c>
      <c r="H10" s="35" t="s">
        <v>15</v>
      </c>
      <c r="I10" s="36">
        <v>44942</v>
      </c>
      <c r="J10" s="58"/>
    </row>
    <row r="11" spans="1:10" ht="15" x14ac:dyDescent="0.25">
      <c r="A11" s="1" t="s">
        <v>286</v>
      </c>
      <c r="C11" s="51">
        <f>SUM(C6:C10)</f>
        <v>23249.5</v>
      </c>
    </row>
    <row r="12" spans="1:10" ht="15" x14ac:dyDescent="0.25">
      <c r="A12" s="1" t="s">
        <v>288</v>
      </c>
      <c r="B12" s="1"/>
      <c r="C12" s="51">
        <f>+C11</f>
        <v>23249.5</v>
      </c>
      <c r="D12" s="61" t="s">
        <v>421</v>
      </c>
    </row>
    <row r="14" spans="1:10" x14ac:dyDescent="0.2">
      <c r="C14" s="46"/>
    </row>
    <row r="15" spans="1:10" x14ac:dyDescent="0.2">
      <c r="A15" s="2" t="s">
        <v>75</v>
      </c>
    </row>
    <row r="16" spans="1:10" x14ac:dyDescent="0.2">
      <c r="A16" s="2" t="s">
        <v>16</v>
      </c>
      <c r="B16" s="2" t="s">
        <v>309</v>
      </c>
      <c r="C16" s="43">
        <v>150</v>
      </c>
      <c r="D16" s="2" t="s">
        <v>352</v>
      </c>
      <c r="E16" s="2" t="s">
        <v>77</v>
      </c>
      <c r="F16" s="2" t="s">
        <v>87</v>
      </c>
      <c r="G16" s="2" t="s">
        <v>373</v>
      </c>
      <c r="H16" s="2" t="s">
        <v>381</v>
      </c>
      <c r="I16" s="5">
        <v>44816</v>
      </c>
      <c r="J16" s="62" t="s">
        <v>423</v>
      </c>
    </row>
    <row r="17" spans="1:10" x14ac:dyDescent="0.2">
      <c r="A17" s="2" t="s">
        <v>16</v>
      </c>
      <c r="B17" s="2" t="s">
        <v>303</v>
      </c>
      <c r="C17" s="43">
        <v>1500</v>
      </c>
      <c r="D17" s="2" t="s">
        <v>352</v>
      </c>
      <c r="E17" s="2" t="s">
        <v>77</v>
      </c>
      <c r="F17" s="2" t="s">
        <v>87</v>
      </c>
      <c r="G17" s="2" t="s">
        <v>373</v>
      </c>
      <c r="H17" s="2" t="s">
        <v>375</v>
      </c>
      <c r="I17" s="5">
        <v>44883</v>
      </c>
      <c r="J17" s="62"/>
    </row>
    <row r="18" spans="1:10" x14ac:dyDescent="0.2">
      <c r="A18" s="2" t="s">
        <v>16</v>
      </c>
      <c r="B18" s="2" t="s">
        <v>305</v>
      </c>
      <c r="C18" s="43">
        <v>857.12</v>
      </c>
      <c r="D18" s="2" t="s">
        <v>352</v>
      </c>
      <c r="E18" s="2" t="s">
        <v>77</v>
      </c>
      <c r="F18" s="2" t="s">
        <v>87</v>
      </c>
      <c r="G18" s="2" t="s">
        <v>373</v>
      </c>
      <c r="H18" s="2" t="s">
        <v>377</v>
      </c>
      <c r="I18" s="5">
        <v>44883</v>
      </c>
      <c r="J18" s="62"/>
    </row>
    <row r="19" spans="1:10" x14ac:dyDescent="0.2">
      <c r="A19" s="2" t="s">
        <v>16</v>
      </c>
      <c r="B19" s="2" t="s">
        <v>306</v>
      </c>
      <c r="C19" s="43">
        <v>852.36</v>
      </c>
      <c r="D19" s="2" t="s">
        <v>352</v>
      </c>
      <c r="E19" s="2" t="s">
        <v>77</v>
      </c>
      <c r="F19" s="2" t="s">
        <v>87</v>
      </c>
      <c r="G19" s="2" t="s">
        <v>373</v>
      </c>
      <c r="H19" s="2" t="s">
        <v>378</v>
      </c>
      <c r="I19" s="5">
        <v>44883</v>
      </c>
      <c r="J19" s="62"/>
    </row>
    <row r="20" spans="1:10" x14ac:dyDescent="0.2">
      <c r="A20" s="2" t="s">
        <v>16</v>
      </c>
      <c r="B20" s="2" t="s">
        <v>302</v>
      </c>
      <c r="C20" s="43">
        <v>2050</v>
      </c>
      <c r="D20" s="2" t="s">
        <v>352</v>
      </c>
      <c r="E20" s="2" t="s">
        <v>77</v>
      </c>
      <c r="F20" s="2" t="s">
        <v>87</v>
      </c>
      <c r="G20" s="2" t="s">
        <v>373</v>
      </c>
      <c r="H20" s="2" t="s">
        <v>374</v>
      </c>
      <c r="I20" s="5">
        <v>44910</v>
      </c>
      <c r="J20" s="62"/>
    </row>
    <row r="21" spans="1:10" x14ac:dyDescent="0.2">
      <c r="A21" s="2" t="s">
        <v>16</v>
      </c>
      <c r="B21" s="2" t="s">
        <v>304</v>
      </c>
      <c r="C21" s="43">
        <v>894.08</v>
      </c>
      <c r="D21" s="2" t="s">
        <v>352</v>
      </c>
      <c r="E21" s="2" t="s">
        <v>77</v>
      </c>
      <c r="F21" s="2" t="s">
        <v>87</v>
      </c>
      <c r="G21" s="2" t="s">
        <v>373</v>
      </c>
      <c r="H21" s="2" t="s">
        <v>376</v>
      </c>
      <c r="I21" s="5">
        <v>44910</v>
      </c>
      <c r="J21" s="62"/>
    </row>
    <row r="22" spans="1:10" x14ac:dyDescent="0.2">
      <c r="A22" s="2" t="s">
        <v>16</v>
      </c>
      <c r="B22" s="2" t="s">
        <v>307</v>
      </c>
      <c r="C22" s="43">
        <v>600</v>
      </c>
      <c r="D22" s="2" t="s">
        <v>352</v>
      </c>
      <c r="E22" s="2" t="s">
        <v>77</v>
      </c>
      <c r="F22" s="2" t="s">
        <v>87</v>
      </c>
      <c r="G22" s="2" t="s">
        <v>373</v>
      </c>
      <c r="H22" s="2" t="s">
        <v>379</v>
      </c>
      <c r="I22" s="5">
        <v>44910</v>
      </c>
      <c r="J22" s="62"/>
    </row>
    <row r="23" spans="1:10" x14ac:dyDescent="0.2">
      <c r="A23" s="2" t="s">
        <v>16</v>
      </c>
      <c r="B23" s="2" t="s">
        <v>308</v>
      </c>
      <c r="C23" s="43">
        <v>300</v>
      </c>
      <c r="D23" s="2" t="s">
        <v>352</v>
      </c>
      <c r="E23" s="2" t="s">
        <v>77</v>
      </c>
      <c r="F23" s="2" t="s">
        <v>87</v>
      </c>
      <c r="G23" s="2" t="s">
        <v>373</v>
      </c>
      <c r="H23" s="2" t="s">
        <v>380</v>
      </c>
      <c r="I23" s="5">
        <v>44910</v>
      </c>
      <c r="J23" s="62"/>
    </row>
    <row r="24" spans="1:10" x14ac:dyDescent="0.2">
      <c r="A24" s="2" t="s">
        <v>25</v>
      </c>
      <c r="B24" s="2" t="s">
        <v>310</v>
      </c>
      <c r="C24" s="43">
        <v>2600</v>
      </c>
      <c r="D24" s="2" t="s">
        <v>352</v>
      </c>
      <c r="E24" s="2" t="s">
        <v>77</v>
      </c>
      <c r="F24" s="2" t="s">
        <v>87</v>
      </c>
      <c r="G24" s="2" t="s">
        <v>373</v>
      </c>
      <c r="H24" s="2" t="s">
        <v>382</v>
      </c>
      <c r="I24" s="5">
        <v>44982</v>
      </c>
      <c r="J24" s="62"/>
    </row>
    <row r="25" spans="1:10" x14ac:dyDescent="0.2">
      <c r="A25" s="2" t="s">
        <v>25</v>
      </c>
      <c r="B25" s="2" t="s">
        <v>314</v>
      </c>
      <c r="C25" s="43">
        <v>1000</v>
      </c>
      <c r="D25" s="2" t="s">
        <v>352</v>
      </c>
      <c r="E25" s="2" t="s">
        <v>77</v>
      </c>
      <c r="F25" s="2" t="s">
        <v>87</v>
      </c>
      <c r="G25" s="2" t="s">
        <v>373</v>
      </c>
      <c r="H25" s="2" t="s">
        <v>386</v>
      </c>
      <c r="I25" s="5">
        <v>44982</v>
      </c>
      <c r="J25" s="62"/>
    </row>
    <row r="26" spans="1:10" x14ac:dyDescent="0.2">
      <c r="A26" s="2" t="s">
        <v>25</v>
      </c>
      <c r="B26" s="2" t="s">
        <v>316</v>
      </c>
      <c r="C26" s="43">
        <v>877.52</v>
      </c>
      <c r="D26" s="2" t="s">
        <v>352</v>
      </c>
      <c r="E26" s="2" t="s">
        <v>77</v>
      </c>
      <c r="F26" s="2" t="s">
        <v>87</v>
      </c>
      <c r="G26" s="2" t="s">
        <v>373</v>
      </c>
      <c r="H26" s="2" t="s">
        <v>388</v>
      </c>
      <c r="I26" s="5">
        <v>45027</v>
      </c>
      <c r="J26" s="62"/>
    </row>
    <row r="27" spans="1:10" x14ac:dyDescent="0.2">
      <c r="A27" s="2" t="s">
        <v>25</v>
      </c>
      <c r="B27" s="2" t="s">
        <v>318</v>
      </c>
      <c r="C27" s="43">
        <v>400</v>
      </c>
      <c r="D27" s="2" t="s">
        <v>352</v>
      </c>
      <c r="E27" s="2" t="s">
        <v>77</v>
      </c>
      <c r="F27" s="2" t="s">
        <v>87</v>
      </c>
      <c r="G27" s="2" t="s">
        <v>373</v>
      </c>
      <c r="H27" s="2" t="s">
        <v>390</v>
      </c>
      <c r="I27" s="5">
        <v>45027</v>
      </c>
      <c r="J27" s="62"/>
    </row>
    <row r="28" spans="1:10" x14ac:dyDescent="0.2">
      <c r="A28" s="2" t="s">
        <v>25</v>
      </c>
      <c r="B28" s="2" t="s">
        <v>311</v>
      </c>
      <c r="C28" s="43">
        <v>2300</v>
      </c>
      <c r="D28" s="2" t="s">
        <v>352</v>
      </c>
      <c r="E28" s="2" t="s">
        <v>77</v>
      </c>
      <c r="F28" s="2" t="s">
        <v>87</v>
      </c>
      <c r="G28" s="2" t="s">
        <v>373</v>
      </c>
      <c r="H28" s="2" t="s">
        <v>383</v>
      </c>
      <c r="I28" s="5">
        <v>45086</v>
      </c>
      <c r="J28" s="62"/>
    </row>
    <row r="29" spans="1:10" x14ac:dyDescent="0.2">
      <c r="A29" s="2" t="s">
        <v>25</v>
      </c>
      <c r="B29" s="2" t="s">
        <v>312</v>
      </c>
      <c r="C29" s="43">
        <v>1200</v>
      </c>
      <c r="D29" s="2" t="s">
        <v>352</v>
      </c>
      <c r="E29" s="2" t="s">
        <v>77</v>
      </c>
      <c r="F29" s="2" t="s">
        <v>87</v>
      </c>
      <c r="G29" s="2" t="s">
        <v>373</v>
      </c>
      <c r="H29" s="2" t="s">
        <v>384</v>
      </c>
      <c r="I29" s="5">
        <v>45086</v>
      </c>
      <c r="J29" s="62"/>
    </row>
    <row r="30" spans="1:10" x14ac:dyDescent="0.2">
      <c r="A30" s="2" t="s">
        <v>25</v>
      </c>
      <c r="B30" s="2" t="s">
        <v>317</v>
      </c>
      <c r="C30" s="43">
        <v>600</v>
      </c>
      <c r="D30" s="2" t="s">
        <v>352</v>
      </c>
      <c r="E30" s="2" t="s">
        <v>77</v>
      </c>
      <c r="F30" s="2" t="s">
        <v>87</v>
      </c>
      <c r="G30" s="2" t="s">
        <v>373</v>
      </c>
      <c r="H30" s="2" t="s">
        <v>389</v>
      </c>
      <c r="I30" s="5">
        <v>45086</v>
      </c>
      <c r="J30" s="62"/>
    </row>
    <row r="31" spans="1:10" x14ac:dyDescent="0.2">
      <c r="A31" s="2" t="s">
        <v>25</v>
      </c>
      <c r="B31" s="2" t="s">
        <v>315</v>
      </c>
      <c r="C31" s="43">
        <v>1000</v>
      </c>
      <c r="D31" s="2" t="s">
        <v>352</v>
      </c>
      <c r="E31" s="2" t="s">
        <v>77</v>
      </c>
      <c r="F31" s="2" t="s">
        <v>87</v>
      </c>
      <c r="G31" s="2" t="s">
        <v>373</v>
      </c>
      <c r="H31" s="2" t="s">
        <v>387</v>
      </c>
      <c r="I31" s="5">
        <v>45092</v>
      </c>
      <c r="J31" s="62"/>
    </row>
    <row r="32" spans="1:10" x14ac:dyDescent="0.2">
      <c r="A32" s="2" t="s">
        <v>25</v>
      </c>
      <c r="B32" s="2" t="s">
        <v>313</v>
      </c>
      <c r="C32" s="43">
        <v>1100</v>
      </c>
      <c r="D32" s="2" t="s">
        <v>352</v>
      </c>
      <c r="E32" s="2" t="s">
        <v>77</v>
      </c>
      <c r="F32" s="2" t="s">
        <v>87</v>
      </c>
      <c r="G32" s="2" t="s">
        <v>373</v>
      </c>
      <c r="H32" s="2" t="s">
        <v>385</v>
      </c>
      <c r="I32" s="5">
        <v>45114</v>
      </c>
      <c r="J32" s="62"/>
    </row>
    <row r="33" spans="1:10" x14ac:dyDescent="0.2">
      <c r="A33" s="2" t="s">
        <v>25</v>
      </c>
      <c r="B33" s="2" t="s">
        <v>319</v>
      </c>
      <c r="C33" s="43">
        <v>800</v>
      </c>
      <c r="D33" s="2" t="s">
        <v>352</v>
      </c>
      <c r="E33" s="2" t="s">
        <v>77</v>
      </c>
      <c r="F33" s="2" t="s">
        <v>87</v>
      </c>
      <c r="G33" s="2" t="s">
        <v>373</v>
      </c>
      <c r="H33" s="2" t="s">
        <v>391</v>
      </c>
      <c r="I33" s="5">
        <v>45114</v>
      </c>
      <c r="J33" s="62"/>
    </row>
    <row r="34" spans="1:10" x14ac:dyDescent="0.2">
      <c r="A34" s="2" t="s">
        <v>30</v>
      </c>
      <c r="B34" s="2" t="s">
        <v>321</v>
      </c>
      <c r="C34" s="43">
        <v>901.6</v>
      </c>
      <c r="D34" s="2" t="s">
        <v>352</v>
      </c>
      <c r="E34" s="2" t="s">
        <v>77</v>
      </c>
      <c r="F34" s="2" t="s">
        <v>87</v>
      </c>
      <c r="G34" s="2" t="s">
        <v>373</v>
      </c>
      <c r="H34" s="2" t="s">
        <v>393</v>
      </c>
      <c r="I34" s="5">
        <v>45124</v>
      </c>
      <c r="J34" s="62"/>
    </row>
    <row r="35" spans="1:10" x14ac:dyDescent="0.2">
      <c r="A35" s="2" t="s">
        <v>30</v>
      </c>
      <c r="B35" s="2" t="s">
        <v>322</v>
      </c>
      <c r="C35" s="43">
        <v>891.4</v>
      </c>
      <c r="D35" s="2" t="s">
        <v>352</v>
      </c>
      <c r="E35" s="2" t="s">
        <v>77</v>
      </c>
      <c r="F35" s="2" t="s">
        <v>87</v>
      </c>
      <c r="G35" s="2" t="s">
        <v>373</v>
      </c>
      <c r="H35" s="2" t="s">
        <v>394</v>
      </c>
      <c r="I35" s="5">
        <v>45124</v>
      </c>
      <c r="J35" s="62"/>
    </row>
    <row r="36" spans="1:10" x14ac:dyDescent="0.2">
      <c r="A36" s="2" t="s">
        <v>30</v>
      </c>
      <c r="B36" s="2" t="s">
        <v>323</v>
      </c>
      <c r="C36" s="43">
        <v>861.96</v>
      </c>
      <c r="D36" s="2" t="s">
        <v>352</v>
      </c>
      <c r="E36" s="2" t="s">
        <v>77</v>
      </c>
      <c r="F36" s="2" t="s">
        <v>87</v>
      </c>
      <c r="G36" s="2" t="s">
        <v>373</v>
      </c>
      <c r="H36" s="2" t="s">
        <v>395</v>
      </c>
      <c r="I36" s="5">
        <v>45124</v>
      </c>
      <c r="J36" s="62"/>
    </row>
    <row r="37" spans="1:10" x14ac:dyDescent="0.2">
      <c r="A37" s="2" t="s">
        <v>30</v>
      </c>
      <c r="B37" s="2" t="s">
        <v>326</v>
      </c>
      <c r="C37" s="43">
        <v>600</v>
      </c>
      <c r="D37" s="2" t="s">
        <v>352</v>
      </c>
      <c r="E37" s="2" t="s">
        <v>77</v>
      </c>
      <c r="F37" s="2" t="s">
        <v>87</v>
      </c>
      <c r="G37" s="2" t="s">
        <v>373</v>
      </c>
      <c r="H37" s="5" t="s">
        <v>398</v>
      </c>
      <c r="I37" s="5">
        <v>45124</v>
      </c>
      <c r="J37" s="62"/>
    </row>
    <row r="38" spans="1:10" x14ac:dyDescent="0.2">
      <c r="A38" s="2" t="s">
        <v>30</v>
      </c>
      <c r="B38" s="2" t="s">
        <v>320</v>
      </c>
      <c r="C38" s="43">
        <v>1100</v>
      </c>
      <c r="D38" s="2" t="s">
        <v>352</v>
      </c>
      <c r="E38" s="2" t="s">
        <v>77</v>
      </c>
      <c r="F38" s="2" t="s">
        <v>87</v>
      </c>
      <c r="G38" s="2" t="s">
        <v>373</v>
      </c>
      <c r="H38" s="2" t="s">
        <v>392</v>
      </c>
      <c r="I38" s="5">
        <v>45153</v>
      </c>
      <c r="J38" s="62"/>
    </row>
    <row r="39" spans="1:10" x14ac:dyDescent="0.2">
      <c r="A39" s="2" t="s">
        <v>30</v>
      </c>
      <c r="B39" s="2" t="s">
        <v>328</v>
      </c>
      <c r="C39" s="43">
        <v>400</v>
      </c>
      <c r="D39" s="2" t="s">
        <v>352</v>
      </c>
      <c r="E39" s="2" t="s">
        <v>77</v>
      </c>
      <c r="F39" s="2" t="s">
        <v>87</v>
      </c>
      <c r="G39" s="2" t="s">
        <v>373</v>
      </c>
      <c r="H39" s="5" t="s">
        <v>400</v>
      </c>
      <c r="I39" s="5">
        <v>45153</v>
      </c>
      <c r="J39" s="62"/>
    </row>
    <row r="40" spans="1:10" x14ac:dyDescent="0.2">
      <c r="A40" s="2" t="s">
        <v>30</v>
      </c>
      <c r="B40" s="2" t="s">
        <v>324</v>
      </c>
      <c r="C40" s="43">
        <v>800</v>
      </c>
      <c r="D40" s="2" t="s">
        <v>352</v>
      </c>
      <c r="E40" s="2" t="s">
        <v>77</v>
      </c>
      <c r="F40" s="2" t="s">
        <v>87</v>
      </c>
      <c r="G40" s="2" t="s">
        <v>373</v>
      </c>
      <c r="H40" s="2" t="s">
        <v>396</v>
      </c>
      <c r="I40" s="5">
        <v>45181</v>
      </c>
      <c r="J40" s="62"/>
    </row>
    <row r="41" spans="1:10" x14ac:dyDescent="0.2">
      <c r="A41" s="2" t="s">
        <v>30</v>
      </c>
      <c r="B41" s="2" t="s">
        <v>325</v>
      </c>
      <c r="C41" s="43">
        <v>600</v>
      </c>
      <c r="D41" s="2" t="s">
        <v>352</v>
      </c>
      <c r="E41" s="2" t="s">
        <v>77</v>
      </c>
      <c r="F41" s="2" t="s">
        <v>87</v>
      </c>
      <c r="G41" s="2" t="s">
        <v>373</v>
      </c>
      <c r="H41" s="5" t="s">
        <v>397</v>
      </c>
      <c r="I41" s="5">
        <v>45181</v>
      </c>
      <c r="J41" s="62"/>
    </row>
    <row r="42" spans="1:10" x14ac:dyDescent="0.2">
      <c r="A42" s="2" t="s">
        <v>30</v>
      </c>
      <c r="B42" s="2" t="s">
        <v>327</v>
      </c>
      <c r="C42" s="43">
        <v>500</v>
      </c>
      <c r="D42" s="2" t="s">
        <v>352</v>
      </c>
      <c r="E42" s="2" t="s">
        <v>77</v>
      </c>
      <c r="F42" s="2" t="s">
        <v>87</v>
      </c>
      <c r="G42" s="2" t="s">
        <v>373</v>
      </c>
      <c r="H42" s="5" t="s">
        <v>399</v>
      </c>
      <c r="I42" s="5">
        <v>45181</v>
      </c>
      <c r="J42" s="62"/>
    </row>
    <row r="43" spans="1:10" x14ac:dyDescent="0.2">
      <c r="A43" s="2" t="s">
        <v>34</v>
      </c>
      <c r="B43" s="2" t="s">
        <v>329</v>
      </c>
      <c r="C43" s="43">
        <v>1950</v>
      </c>
      <c r="D43" s="2" t="s">
        <v>352</v>
      </c>
      <c r="E43" s="2" t="s">
        <v>77</v>
      </c>
      <c r="F43" s="2" t="s">
        <v>87</v>
      </c>
      <c r="G43" s="2" t="s">
        <v>373</v>
      </c>
      <c r="H43" s="5" t="s">
        <v>401</v>
      </c>
      <c r="I43" s="5">
        <v>45232</v>
      </c>
      <c r="J43" s="62"/>
    </row>
    <row r="44" spans="1:10" x14ac:dyDescent="0.2">
      <c r="A44" s="2" t="s">
        <v>35</v>
      </c>
      <c r="B44" s="2" t="s">
        <v>330</v>
      </c>
      <c r="C44" s="43">
        <v>900</v>
      </c>
      <c r="D44" s="2" t="s">
        <v>352</v>
      </c>
      <c r="E44" s="2" t="s">
        <v>77</v>
      </c>
      <c r="F44" s="2" t="s">
        <v>87</v>
      </c>
      <c r="G44" s="2" t="s">
        <v>373</v>
      </c>
      <c r="H44" s="5" t="s">
        <v>402</v>
      </c>
      <c r="I44" s="5">
        <v>45267</v>
      </c>
      <c r="J44" s="62"/>
    </row>
    <row r="45" spans="1:10" x14ac:dyDescent="0.2">
      <c r="A45" s="2" t="s">
        <v>35</v>
      </c>
      <c r="B45" s="2" t="s">
        <v>331</v>
      </c>
      <c r="C45" s="43">
        <v>800</v>
      </c>
      <c r="D45" s="2" t="s">
        <v>352</v>
      </c>
      <c r="E45" s="2" t="s">
        <v>77</v>
      </c>
      <c r="F45" s="2" t="s">
        <v>87</v>
      </c>
      <c r="G45" s="2" t="s">
        <v>373</v>
      </c>
      <c r="H45" s="5" t="s">
        <v>403</v>
      </c>
      <c r="I45" s="5">
        <v>45267</v>
      </c>
      <c r="J45" s="62"/>
    </row>
    <row r="46" spans="1:10" x14ac:dyDescent="0.2">
      <c r="A46" s="2" t="s">
        <v>35</v>
      </c>
      <c r="B46" s="2" t="s">
        <v>332</v>
      </c>
      <c r="C46" s="43">
        <v>790</v>
      </c>
      <c r="D46" s="2" t="s">
        <v>352</v>
      </c>
      <c r="E46" s="2" t="s">
        <v>77</v>
      </c>
      <c r="F46" s="2" t="s">
        <v>87</v>
      </c>
      <c r="G46" s="2" t="s">
        <v>373</v>
      </c>
      <c r="H46" s="5" t="s">
        <v>404</v>
      </c>
      <c r="I46" s="5">
        <v>45267</v>
      </c>
      <c r="J46" s="62"/>
    </row>
    <row r="47" spans="1:10" x14ac:dyDescent="0.2">
      <c r="A47" s="2" t="s">
        <v>95</v>
      </c>
      <c r="B47" s="2" t="s">
        <v>333</v>
      </c>
      <c r="C47" s="43">
        <v>2700</v>
      </c>
      <c r="D47" s="2" t="s">
        <v>352</v>
      </c>
      <c r="E47" s="2" t="s">
        <v>77</v>
      </c>
      <c r="F47" s="2" t="s">
        <v>87</v>
      </c>
      <c r="G47" s="2" t="s">
        <v>373</v>
      </c>
      <c r="H47" s="5" t="s">
        <v>405</v>
      </c>
      <c r="I47" s="5">
        <v>45295</v>
      </c>
      <c r="J47" s="62"/>
    </row>
    <row r="48" spans="1:10" x14ac:dyDescent="0.2">
      <c r="A48" s="2" t="s">
        <v>27</v>
      </c>
      <c r="B48" s="2" t="s">
        <v>295</v>
      </c>
      <c r="C48" s="43">
        <v>1775</v>
      </c>
      <c r="D48" s="2" t="s">
        <v>345</v>
      </c>
      <c r="E48" s="2" t="s">
        <v>77</v>
      </c>
      <c r="F48" s="2" t="s">
        <v>10</v>
      </c>
      <c r="G48" s="2" t="s">
        <v>365</v>
      </c>
      <c r="H48" s="2" t="s">
        <v>366</v>
      </c>
      <c r="I48" s="5">
        <v>45175</v>
      </c>
      <c r="J48" s="62"/>
    </row>
    <row r="49" spans="1:10" x14ac:dyDescent="0.2">
      <c r="A49" s="2" t="s">
        <v>27</v>
      </c>
      <c r="B49" s="2" t="s">
        <v>295</v>
      </c>
      <c r="C49" s="43">
        <v>1775</v>
      </c>
      <c r="D49" s="2" t="s">
        <v>345</v>
      </c>
      <c r="E49" s="2" t="s">
        <v>77</v>
      </c>
      <c r="F49" s="2" t="s">
        <v>10</v>
      </c>
      <c r="G49" s="2" t="s">
        <v>365</v>
      </c>
      <c r="H49" s="2" t="s">
        <v>366</v>
      </c>
      <c r="I49" s="5">
        <v>45175</v>
      </c>
      <c r="J49" s="62"/>
    </row>
    <row r="50" spans="1:10" x14ac:dyDescent="0.2">
      <c r="A50" s="2" t="s">
        <v>22</v>
      </c>
      <c r="B50" s="2" t="s">
        <v>293</v>
      </c>
      <c r="C50" s="43">
        <v>1000</v>
      </c>
      <c r="D50" s="2" t="s">
        <v>343</v>
      </c>
      <c r="E50" s="2" t="s">
        <v>77</v>
      </c>
      <c r="F50" s="2" t="s">
        <v>10</v>
      </c>
      <c r="G50" s="2" t="s">
        <v>362</v>
      </c>
      <c r="H50" s="2" t="s">
        <v>363</v>
      </c>
      <c r="I50" s="5">
        <v>45019</v>
      </c>
      <c r="J50" s="62"/>
    </row>
    <row r="51" spans="1:10" x14ac:dyDescent="0.2">
      <c r="A51" s="2" t="s">
        <v>26</v>
      </c>
      <c r="B51" s="2" t="s">
        <v>294</v>
      </c>
      <c r="C51" s="43">
        <v>1000</v>
      </c>
      <c r="D51" s="2" t="s">
        <v>344</v>
      </c>
      <c r="E51" s="2" t="s">
        <v>77</v>
      </c>
      <c r="F51" s="2" t="s">
        <v>10</v>
      </c>
      <c r="G51" s="2" t="s">
        <v>362</v>
      </c>
      <c r="H51" s="2" t="s">
        <v>364</v>
      </c>
      <c r="I51" s="5">
        <v>45139</v>
      </c>
      <c r="J51" s="62"/>
    </row>
    <row r="52" spans="1:10" x14ac:dyDescent="0.2">
      <c r="A52" s="2" t="s">
        <v>16</v>
      </c>
      <c r="B52" s="2" t="s">
        <v>296</v>
      </c>
      <c r="C52" s="43">
        <v>3450</v>
      </c>
      <c r="D52" s="2" t="s">
        <v>346</v>
      </c>
      <c r="E52" s="2" t="s">
        <v>77</v>
      </c>
      <c r="F52" s="2" t="s">
        <v>10</v>
      </c>
      <c r="G52" s="2" t="s">
        <v>362</v>
      </c>
      <c r="H52" s="2" t="s">
        <v>367</v>
      </c>
      <c r="I52" s="5">
        <v>44949</v>
      </c>
      <c r="J52" s="62"/>
    </row>
    <row r="53" spans="1:10" x14ac:dyDescent="0.2">
      <c r="A53" s="2" t="s">
        <v>160</v>
      </c>
      <c r="B53" s="2" t="s">
        <v>297</v>
      </c>
      <c r="C53" s="43">
        <v>1000</v>
      </c>
      <c r="D53" s="2" t="s">
        <v>347</v>
      </c>
      <c r="E53" s="2" t="s">
        <v>77</v>
      </c>
      <c r="F53" s="2" t="s">
        <v>10</v>
      </c>
      <c r="G53" s="2" t="s">
        <v>362</v>
      </c>
      <c r="H53" s="2" t="s">
        <v>368</v>
      </c>
      <c r="I53" s="5">
        <v>44960</v>
      </c>
      <c r="J53" s="62"/>
    </row>
    <row r="54" spans="1:10" x14ac:dyDescent="0.2">
      <c r="A54" s="2" t="s">
        <v>8</v>
      </c>
      <c r="B54" s="2" t="s">
        <v>298</v>
      </c>
      <c r="C54" s="43">
        <v>1000</v>
      </c>
      <c r="D54" s="2" t="s">
        <v>348</v>
      </c>
      <c r="E54" s="2" t="s">
        <v>77</v>
      </c>
      <c r="F54" s="2" t="s">
        <v>10</v>
      </c>
      <c r="G54" s="2" t="s">
        <v>362</v>
      </c>
      <c r="H54" s="2" t="s">
        <v>369</v>
      </c>
      <c r="I54" s="5">
        <v>44929</v>
      </c>
      <c r="J54" s="62"/>
    </row>
    <row r="55" spans="1:10" x14ac:dyDescent="0.2">
      <c r="A55" s="2" t="s">
        <v>289</v>
      </c>
      <c r="B55" s="2" t="s">
        <v>299</v>
      </c>
      <c r="C55" s="43">
        <v>3400</v>
      </c>
      <c r="D55" s="2" t="s">
        <v>349</v>
      </c>
      <c r="E55" s="2" t="s">
        <v>77</v>
      </c>
      <c r="F55" s="2" t="s">
        <v>10</v>
      </c>
      <c r="G55" s="2" t="s">
        <v>362</v>
      </c>
      <c r="H55" s="2" t="s">
        <v>370</v>
      </c>
      <c r="I55" s="5">
        <v>44915</v>
      </c>
      <c r="J55" s="62"/>
    </row>
    <row r="56" spans="1:10" x14ac:dyDescent="0.2">
      <c r="A56" s="2" t="s">
        <v>25</v>
      </c>
      <c r="B56" s="2" t="s">
        <v>300</v>
      </c>
      <c r="C56" s="43">
        <v>1000</v>
      </c>
      <c r="D56" s="2" t="s">
        <v>350</v>
      </c>
      <c r="E56" s="2" t="s">
        <v>77</v>
      </c>
      <c r="F56" s="2" t="s">
        <v>10</v>
      </c>
      <c r="G56" s="2" t="s">
        <v>362</v>
      </c>
      <c r="H56" s="2" t="s">
        <v>371</v>
      </c>
      <c r="I56" s="5">
        <v>45108</v>
      </c>
      <c r="J56" s="62"/>
    </row>
    <row r="57" spans="1:10" ht="14.45" customHeight="1" x14ac:dyDescent="0.2">
      <c r="A57" s="2" t="s">
        <v>24</v>
      </c>
      <c r="B57" s="2" t="s">
        <v>301</v>
      </c>
      <c r="C57" s="43">
        <v>1000</v>
      </c>
      <c r="D57" s="2" t="s">
        <v>351</v>
      </c>
      <c r="E57" s="2" t="s">
        <v>77</v>
      </c>
      <c r="F57" s="2" t="s">
        <v>10</v>
      </c>
      <c r="G57" s="2" t="s">
        <v>362</v>
      </c>
      <c r="H57" s="2" t="s">
        <v>372</v>
      </c>
      <c r="I57" s="5">
        <v>45078</v>
      </c>
      <c r="J57" s="62"/>
    </row>
    <row r="58" spans="1:10" ht="14.45" customHeight="1" x14ac:dyDescent="0.2">
      <c r="A58" s="2" t="s">
        <v>17</v>
      </c>
      <c r="B58" s="2" t="s">
        <v>334</v>
      </c>
      <c r="C58" s="43">
        <v>1000</v>
      </c>
      <c r="D58" s="2" t="s">
        <v>353</v>
      </c>
      <c r="E58" s="2" t="s">
        <v>77</v>
      </c>
      <c r="F58" s="2" t="s">
        <v>10</v>
      </c>
      <c r="G58" s="2" t="s">
        <v>362</v>
      </c>
      <c r="H58" s="5" t="s">
        <v>406</v>
      </c>
      <c r="I58" s="5">
        <v>44986</v>
      </c>
      <c r="J58" s="62"/>
    </row>
    <row r="59" spans="1:10" ht="14.1" customHeight="1" x14ac:dyDescent="0.2">
      <c r="A59" s="2" t="s">
        <v>23</v>
      </c>
      <c r="B59" s="2" t="s">
        <v>335</v>
      </c>
      <c r="C59" s="43">
        <v>1000</v>
      </c>
      <c r="D59" s="2" t="s">
        <v>354</v>
      </c>
      <c r="E59" s="2" t="s">
        <v>77</v>
      </c>
      <c r="F59" s="2" t="s">
        <v>10</v>
      </c>
      <c r="G59" s="2" t="s">
        <v>362</v>
      </c>
      <c r="H59" s="5" t="s">
        <v>407</v>
      </c>
      <c r="I59" s="5">
        <v>45047</v>
      </c>
      <c r="J59" s="62"/>
    </row>
    <row r="60" spans="1:10" x14ac:dyDescent="0.2">
      <c r="A60" s="2" t="s">
        <v>30</v>
      </c>
      <c r="B60" s="2" t="s">
        <v>336</v>
      </c>
      <c r="C60" s="43">
        <v>1000</v>
      </c>
      <c r="D60" s="2" t="s">
        <v>355</v>
      </c>
      <c r="E60" s="2" t="s">
        <v>77</v>
      </c>
      <c r="F60" s="2" t="s">
        <v>10</v>
      </c>
      <c r="G60" s="2" t="s">
        <v>362</v>
      </c>
      <c r="H60" s="5" t="s">
        <v>408</v>
      </c>
      <c r="I60" s="5">
        <v>45200</v>
      </c>
      <c r="J60" s="62"/>
    </row>
    <row r="61" spans="1:10" x14ac:dyDescent="0.2">
      <c r="A61" s="2" t="s">
        <v>34</v>
      </c>
      <c r="B61" s="2" t="s">
        <v>337</v>
      </c>
      <c r="C61" s="43">
        <v>1000</v>
      </c>
      <c r="D61" s="2" t="s">
        <v>355</v>
      </c>
      <c r="E61" s="2" t="s">
        <v>77</v>
      </c>
      <c r="F61" s="2" t="s">
        <v>10</v>
      </c>
      <c r="G61" s="2" t="s">
        <v>362</v>
      </c>
      <c r="H61" s="5" t="s">
        <v>409</v>
      </c>
      <c r="I61" s="5">
        <v>45222</v>
      </c>
      <c r="J61" s="62"/>
    </row>
    <row r="62" spans="1:10" x14ac:dyDescent="0.2">
      <c r="A62" s="2" t="s">
        <v>27</v>
      </c>
      <c r="B62" s="2" t="s">
        <v>338</v>
      </c>
      <c r="C62" s="43">
        <v>1000</v>
      </c>
      <c r="D62" s="2" t="s">
        <v>356</v>
      </c>
      <c r="E62" s="2" t="s">
        <v>77</v>
      </c>
      <c r="F62" s="2" t="s">
        <v>10</v>
      </c>
      <c r="G62" s="2" t="s">
        <v>362</v>
      </c>
      <c r="H62" s="5" t="s">
        <v>410</v>
      </c>
      <c r="I62" s="5">
        <v>45170</v>
      </c>
      <c r="J62" s="62"/>
    </row>
    <row r="63" spans="1:10" x14ac:dyDescent="0.2">
      <c r="A63" s="2" t="s">
        <v>415</v>
      </c>
      <c r="B63" s="60" t="s">
        <v>417</v>
      </c>
      <c r="C63" s="43">
        <v>89743</v>
      </c>
      <c r="D63" s="2" t="s">
        <v>422</v>
      </c>
      <c r="E63" s="59">
        <v>908000</v>
      </c>
      <c r="F63" s="2" t="s">
        <v>10</v>
      </c>
      <c r="G63" s="2" t="s">
        <v>414</v>
      </c>
      <c r="H63" s="5" t="s">
        <v>416</v>
      </c>
      <c r="I63" s="5">
        <v>44896</v>
      </c>
      <c r="J63" s="62"/>
    </row>
    <row r="64" spans="1:10" ht="15" x14ac:dyDescent="0.25">
      <c r="A64" s="1" t="s">
        <v>286</v>
      </c>
      <c r="C64" s="51">
        <f>SUM(C16:C63)</f>
        <v>144019.04</v>
      </c>
      <c r="E64" s="59"/>
      <c r="H64" s="5"/>
    </row>
    <row r="65" spans="1:10" x14ac:dyDescent="0.2">
      <c r="B65" s="60"/>
      <c r="E65" s="59"/>
      <c r="H65" s="5"/>
    </row>
    <row r="66" spans="1:10" x14ac:dyDescent="0.2">
      <c r="A66" s="2" t="s">
        <v>97</v>
      </c>
      <c r="B66" s="2" t="s">
        <v>108</v>
      </c>
      <c r="C66" s="43">
        <v>52.5</v>
      </c>
      <c r="D66" s="2" t="s">
        <v>122</v>
      </c>
      <c r="E66" s="2" t="s">
        <v>77</v>
      </c>
      <c r="F66" s="2" t="s">
        <v>10</v>
      </c>
      <c r="G66" s="2" t="s">
        <v>85</v>
      </c>
      <c r="H66" s="2" t="s">
        <v>145</v>
      </c>
      <c r="I66" s="5">
        <v>45219</v>
      </c>
      <c r="J66" s="58" t="s">
        <v>423</v>
      </c>
    </row>
    <row r="67" spans="1:10" x14ac:dyDescent="0.2">
      <c r="A67" s="2" t="s">
        <v>96</v>
      </c>
      <c r="B67" s="2" t="s">
        <v>109</v>
      </c>
      <c r="C67" s="43">
        <v>157.5</v>
      </c>
      <c r="D67" s="2" t="s">
        <v>123</v>
      </c>
      <c r="E67" s="2" t="s">
        <v>77</v>
      </c>
      <c r="F67" s="2" t="s">
        <v>10</v>
      </c>
      <c r="G67" s="2" t="s">
        <v>85</v>
      </c>
      <c r="H67" s="2" t="s">
        <v>146</v>
      </c>
      <c r="I67" s="5">
        <v>45283</v>
      </c>
      <c r="J67" s="58"/>
    </row>
    <row r="68" spans="1:10" x14ac:dyDescent="0.2">
      <c r="A68" s="2" t="s">
        <v>8</v>
      </c>
      <c r="B68" s="2" t="s">
        <v>110</v>
      </c>
      <c r="C68" s="43">
        <v>150</v>
      </c>
      <c r="D68" s="2" t="s">
        <v>124</v>
      </c>
      <c r="E68" s="2" t="s">
        <v>77</v>
      </c>
      <c r="F68" s="2" t="s">
        <v>10</v>
      </c>
      <c r="G68" s="2" t="s">
        <v>85</v>
      </c>
      <c r="H68" s="2" t="s">
        <v>147</v>
      </c>
      <c r="I68" s="5">
        <v>44909</v>
      </c>
      <c r="J68" s="58"/>
    </row>
    <row r="69" spans="1:10" x14ac:dyDescent="0.2">
      <c r="A69" s="2" t="s">
        <v>98</v>
      </c>
      <c r="B69" s="2" t="s">
        <v>111</v>
      </c>
      <c r="C69" s="43">
        <v>157.5</v>
      </c>
      <c r="D69" s="2" t="s">
        <v>125</v>
      </c>
      <c r="E69" s="2" t="s">
        <v>77</v>
      </c>
      <c r="F69" s="2" t="s">
        <v>10</v>
      </c>
      <c r="G69" s="2" t="s">
        <v>85</v>
      </c>
      <c r="H69" s="2" t="s">
        <v>148</v>
      </c>
      <c r="I69" s="5">
        <v>45038</v>
      </c>
      <c r="J69" s="58"/>
    </row>
    <row r="70" spans="1:10" x14ac:dyDescent="0.2">
      <c r="A70" s="2" t="s">
        <v>18</v>
      </c>
      <c r="B70" s="2" t="s">
        <v>112</v>
      </c>
      <c r="C70" s="43">
        <v>175</v>
      </c>
      <c r="D70" s="2" t="s">
        <v>126</v>
      </c>
      <c r="E70" s="2" t="s">
        <v>77</v>
      </c>
      <c r="F70" s="2" t="s">
        <v>10</v>
      </c>
      <c r="G70" s="2" t="s">
        <v>85</v>
      </c>
      <c r="H70" s="2" t="s">
        <v>149</v>
      </c>
      <c r="I70" s="5">
        <v>44993</v>
      </c>
      <c r="J70" s="58"/>
    </row>
    <row r="71" spans="1:10" x14ac:dyDescent="0.2">
      <c r="A71" s="2" t="s">
        <v>30</v>
      </c>
      <c r="B71" s="2" t="s">
        <v>113</v>
      </c>
      <c r="C71" s="43">
        <v>99.75</v>
      </c>
      <c r="D71" s="2" t="s">
        <v>127</v>
      </c>
      <c r="E71" s="2" t="s">
        <v>77</v>
      </c>
      <c r="F71" s="2" t="s">
        <v>10</v>
      </c>
      <c r="G71" s="2" t="s">
        <v>85</v>
      </c>
      <c r="H71" s="2" t="s">
        <v>150</v>
      </c>
      <c r="I71" s="5">
        <v>45178</v>
      </c>
      <c r="J71" s="58"/>
    </row>
    <row r="72" spans="1:10" x14ac:dyDescent="0.2">
      <c r="A72" s="2" t="s">
        <v>98</v>
      </c>
      <c r="B72" s="2" t="s">
        <v>114</v>
      </c>
      <c r="C72" s="43">
        <v>180</v>
      </c>
      <c r="D72" s="2" t="s">
        <v>128</v>
      </c>
      <c r="E72" s="2" t="s">
        <v>77</v>
      </c>
      <c r="F72" s="2" t="s">
        <v>10</v>
      </c>
      <c r="G72" s="2" t="s">
        <v>85</v>
      </c>
      <c r="H72" s="2" t="s">
        <v>151</v>
      </c>
      <c r="I72" s="5">
        <v>45021</v>
      </c>
      <c r="J72" s="58"/>
    </row>
    <row r="73" spans="1:10" x14ac:dyDescent="0.2">
      <c r="A73" s="2" t="s">
        <v>97</v>
      </c>
      <c r="B73" s="2" t="s">
        <v>115</v>
      </c>
      <c r="C73" s="43">
        <v>99.75</v>
      </c>
      <c r="D73" s="2" t="s">
        <v>129</v>
      </c>
      <c r="E73" s="2" t="s">
        <v>77</v>
      </c>
      <c r="F73" s="2" t="s">
        <v>10</v>
      </c>
      <c r="G73" s="2" t="s">
        <v>85</v>
      </c>
      <c r="H73" s="2" t="s">
        <v>152</v>
      </c>
      <c r="I73" s="5">
        <v>45210</v>
      </c>
      <c r="J73" s="58"/>
    </row>
    <row r="74" spans="1:10" x14ac:dyDescent="0.2">
      <c r="A74" s="2" t="s">
        <v>25</v>
      </c>
      <c r="B74" s="2" t="s">
        <v>116</v>
      </c>
      <c r="C74" s="43">
        <v>68.25</v>
      </c>
      <c r="D74" s="2" t="s">
        <v>130</v>
      </c>
      <c r="E74" s="2" t="s">
        <v>77</v>
      </c>
      <c r="F74" s="2" t="s">
        <v>10</v>
      </c>
      <c r="G74" s="2" t="s">
        <v>85</v>
      </c>
      <c r="H74" s="2" t="s">
        <v>153</v>
      </c>
      <c r="I74" s="5">
        <v>45100</v>
      </c>
      <c r="J74" s="58"/>
    </row>
    <row r="75" spans="1:10" x14ac:dyDescent="0.2">
      <c r="A75" s="2" t="s">
        <v>27</v>
      </c>
      <c r="B75" s="2" t="s">
        <v>117</v>
      </c>
      <c r="C75" s="43">
        <v>225</v>
      </c>
      <c r="D75" s="2" t="s">
        <v>130</v>
      </c>
      <c r="E75" s="2" t="s">
        <v>77</v>
      </c>
      <c r="F75" s="2" t="s">
        <v>10</v>
      </c>
      <c r="G75" s="2" t="s">
        <v>85</v>
      </c>
      <c r="H75" s="2" t="s">
        <v>154</v>
      </c>
      <c r="I75" s="5">
        <v>45171</v>
      </c>
      <c r="J75" s="58"/>
    </row>
    <row r="76" spans="1:10" x14ac:dyDescent="0.2">
      <c r="A76" s="2" t="s">
        <v>8</v>
      </c>
      <c r="B76" s="2" t="s">
        <v>118</v>
      </c>
      <c r="C76" s="43">
        <v>75</v>
      </c>
      <c r="D76" s="2" t="s">
        <v>131</v>
      </c>
      <c r="E76" s="2" t="s">
        <v>77</v>
      </c>
      <c r="F76" s="2" t="s">
        <v>10</v>
      </c>
      <c r="G76" s="2" t="s">
        <v>85</v>
      </c>
      <c r="H76" s="2" t="s">
        <v>155</v>
      </c>
      <c r="I76" s="5">
        <v>44918</v>
      </c>
      <c r="J76" s="58"/>
    </row>
    <row r="77" spans="1:10" x14ac:dyDescent="0.2">
      <c r="A77" s="2" t="s">
        <v>24</v>
      </c>
      <c r="B77" s="2" t="s">
        <v>119</v>
      </c>
      <c r="C77" s="43">
        <v>99.75</v>
      </c>
      <c r="D77" s="2" t="s">
        <v>132</v>
      </c>
      <c r="E77" s="2" t="s">
        <v>77</v>
      </c>
      <c r="F77" s="2" t="s">
        <v>10</v>
      </c>
      <c r="G77" s="2" t="s">
        <v>85</v>
      </c>
      <c r="H77" s="5" t="s">
        <v>156</v>
      </c>
      <c r="I77" s="5">
        <v>45073</v>
      </c>
      <c r="J77" s="58"/>
    </row>
    <row r="78" spans="1:10" x14ac:dyDescent="0.2">
      <c r="A78" s="2" t="s">
        <v>24</v>
      </c>
      <c r="B78" s="2" t="s">
        <v>120</v>
      </c>
      <c r="C78" s="43">
        <v>175.88</v>
      </c>
      <c r="D78" s="2" t="s">
        <v>133</v>
      </c>
      <c r="E78" s="2" t="s">
        <v>77</v>
      </c>
      <c r="F78" s="2" t="s">
        <v>10</v>
      </c>
      <c r="G78" s="2" t="s">
        <v>85</v>
      </c>
      <c r="H78" s="5" t="s">
        <v>157</v>
      </c>
      <c r="I78" s="5">
        <v>45072</v>
      </c>
      <c r="J78" s="58"/>
    </row>
    <row r="79" spans="1:10" x14ac:dyDescent="0.2">
      <c r="A79" s="2" t="s">
        <v>290</v>
      </c>
      <c r="B79" s="2" t="s">
        <v>339</v>
      </c>
      <c r="C79" s="43">
        <v>143.75</v>
      </c>
      <c r="D79" s="2" t="s">
        <v>357</v>
      </c>
      <c r="E79" s="2" t="s">
        <v>77</v>
      </c>
      <c r="F79" s="2" t="s">
        <v>10</v>
      </c>
      <c r="G79" s="2" t="s">
        <v>411</v>
      </c>
      <c r="H79" s="5" t="s">
        <v>412</v>
      </c>
      <c r="I79" s="5">
        <v>45077</v>
      </c>
      <c r="J79" s="58"/>
    </row>
    <row r="80" spans="1:10" x14ac:dyDescent="0.2">
      <c r="A80" s="2" t="s">
        <v>25</v>
      </c>
      <c r="B80" s="2" t="s">
        <v>340</v>
      </c>
      <c r="C80" s="43">
        <v>475</v>
      </c>
      <c r="D80" s="2" t="s">
        <v>357</v>
      </c>
      <c r="E80" s="2" t="s">
        <v>77</v>
      </c>
      <c r="F80" s="2" t="s">
        <v>10</v>
      </c>
      <c r="G80" s="2" t="s">
        <v>411</v>
      </c>
      <c r="H80" s="5" t="s">
        <v>413</v>
      </c>
      <c r="I80" s="5">
        <v>45107</v>
      </c>
      <c r="J80" s="58"/>
    </row>
    <row r="81" spans="1:10" x14ac:dyDescent="0.2">
      <c r="A81" s="2" t="s">
        <v>96</v>
      </c>
      <c r="B81" s="2" t="s">
        <v>291</v>
      </c>
      <c r="C81" s="43">
        <v>895</v>
      </c>
      <c r="D81" s="2" t="s">
        <v>341</v>
      </c>
      <c r="E81" s="2" t="s">
        <v>77</v>
      </c>
      <c r="F81" s="2" t="s">
        <v>10</v>
      </c>
      <c r="G81" s="2" t="s">
        <v>358</v>
      </c>
      <c r="H81" s="2" t="s">
        <v>359</v>
      </c>
      <c r="I81" s="5">
        <v>45287</v>
      </c>
      <c r="J81" s="58"/>
    </row>
    <row r="82" spans="1:10" x14ac:dyDescent="0.2">
      <c r="A82" s="2" t="s">
        <v>30</v>
      </c>
      <c r="B82" s="2" t="s">
        <v>292</v>
      </c>
      <c r="C82" s="43">
        <v>3393.63</v>
      </c>
      <c r="D82" s="2" t="s">
        <v>342</v>
      </c>
      <c r="E82" s="2" t="s">
        <v>77</v>
      </c>
      <c r="F82" s="2" t="s">
        <v>10</v>
      </c>
      <c r="G82" s="2" t="s">
        <v>360</v>
      </c>
      <c r="H82" s="2" t="s">
        <v>361</v>
      </c>
      <c r="I82" s="5">
        <v>45218</v>
      </c>
      <c r="J82" s="58"/>
    </row>
    <row r="83" spans="1:10" ht="15" x14ac:dyDescent="0.25">
      <c r="A83" s="1" t="s">
        <v>418</v>
      </c>
      <c r="C83" s="51">
        <f>SUM(C66:C82)</f>
        <v>6623.26</v>
      </c>
      <c r="H83" s="5"/>
    </row>
    <row r="84" spans="1:10" ht="15" x14ac:dyDescent="0.25">
      <c r="A84" s="1" t="s">
        <v>419</v>
      </c>
      <c r="B84" s="1"/>
      <c r="C84" s="51">
        <f>C83+C64</f>
        <v>150642.30000000002</v>
      </c>
      <c r="D84" s="61" t="s">
        <v>421</v>
      </c>
      <c r="H84" s="5"/>
    </row>
    <row r="85" spans="1:10" ht="15" x14ac:dyDescent="0.25">
      <c r="A85" s="1"/>
      <c r="B85" s="1"/>
      <c r="C85" s="51"/>
      <c r="H85" s="5"/>
    </row>
    <row r="86" spans="1:10" x14ac:dyDescent="0.2">
      <c r="A86" s="2" t="s">
        <v>17</v>
      </c>
      <c r="B86" s="2" t="s">
        <v>177</v>
      </c>
      <c r="C86" s="43">
        <v>9000</v>
      </c>
      <c r="D86" s="2" t="s">
        <v>54</v>
      </c>
      <c r="E86" s="2" t="s">
        <v>86</v>
      </c>
      <c r="F86" s="2" t="s">
        <v>10</v>
      </c>
      <c r="G86" s="2" t="s">
        <v>244</v>
      </c>
      <c r="H86" s="2" t="s">
        <v>245</v>
      </c>
      <c r="I86" s="5">
        <v>44983</v>
      </c>
      <c r="J86" s="58" t="s">
        <v>425</v>
      </c>
    </row>
    <row r="87" spans="1:10" x14ac:dyDescent="0.2">
      <c r="A87" s="2" t="s">
        <v>25</v>
      </c>
      <c r="B87" s="2" t="s">
        <v>202</v>
      </c>
      <c r="C87" s="43">
        <v>9030</v>
      </c>
      <c r="D87" s="2" t="s">
        <v>54</v>
      </c>
      <c r="E87" s="2" t="s">
        <v>228</v>
      </c>
      <c r="F87" s="2" t="s">
        <v>10</v>
      </c>
      <c r="G87" s="2" t="s">
        <v>244</v>
      </c>
      <c r="H87" s="2" t="s">
        <v>265</v>
      </c>
      <c r="I87" s="5">
        <v>45102</v>
      </c>
      <c r="J87" s="58"/>
    </row>
    <row r="88" spans="1:10" x14ac:dyDescent="0.2">
      <c r="A88" s="2" t="s">
        <v>16</v>
      </c>
      <c r="B88" s="2" t="s">
        <v>167</v>
      </c>
      <c r="C88" s="43">
        <v>6500</v>
      </c>
      <c r="D88" s="2" t="s">
        <v>54</v>
      </c>
      <c r="E88" s="2" t="s">
        <v>86</v>
      </c>
      <c r="F88" s="2" t="s">
        <v>10</v>
      </c>
      <c r="G88" s="2" t="s">
        <v>78</v>
      </c>
      <c r="H88" s="2" t="s">
        <v>233</v>
      </c>
      <c r="I88" s="5">
        <v>44957</v>
      </c>
      <c r="J88" s="58"/>
    </row>
    <row r="89" spans="1:10" x14ac:dyDescent="0.2">
      <c r="A89" s="2" t="s">
        <v>16</v>
      </c>
      <c r="B89" s="2" t="s">
        <v>168</v>
      </c>
      <c r="C89" s="43">
        <v>305</v>
      </c>
      <c r="D89" s="2" t="s">
        <v>54</v>
      </c>
      <c r="E89" s="2" t="s">
        <v>86</v>
      </c>
      <c r="F89" s="2" t="s">
        <v>10</v>
      </c>
      <c r="G89" s="2" t="s">
        <v>78</v>
      </c>
      <c r="H89" s="2" t="s">
        <v>234</v>
      </c>
      <c r="I89" s="5">
        <v>44957</v>
      </c>
      <c r="J89" s="58"/>
    </row>
    <row r="90" spans="1:10" x14ac:dyDescent="0.2">
      <c r="A90" s="2" t="s">
        <v>17</v>
      </c>
      <c r="B90" s="2" t="s">
        <v>175</v>
      </c>
      <c r="C90" s="43">
        <v>8470</v>
      </c>
      <c r="D90" s="2" t="s">
        <v>54</v>
      </c>
      <c r="E90" s="2" t="s">
        <v>86</v>
      </c>
      <c r="F90" s="2" t="s">
        <v>10</v>
      </c>
      <c r="G90" s="2" t="s">
        <v>78</v>
      </c>
      <c r="H90" s="2" t="s">
        <v>242</v>
      </c>
      <c r="I90" s="5">
        <v>44985</v>
      </c>
      <c r="J90" s="58"/>
    </row>
    <row r="91" spans="1:10" x14ac:dyDescent="0.2">
      <c r="A91" s="2" t="s">
        <v>24</v>
      </c>
      <c r="B91" s="2" t="s">
        <v>195</v>
      </c>
      <c r="C91" s="43">
        <v>2845</v>
      </c>
      <c r="D91" s="2" t="s">
        <v>54</v>
      </c>
      <c r="E91" s="2" t="s">
        <v>86</v>
      </c>
      <c r="F91" s="2" t="s">
        <v>10</v>
      </c>
      <c r="G91" s="2" t="s">
        <v>78</v>
      </c>
      <c r="H91" s="2" t="s">
        <v>259</v>
      </c>
      <c r="I91" s="5">
        <v>45077</v>
      </c>
      <c r="J91" s="58"/>
    </row>
    <row r="92" spans="1:10" x14ac:dyDescent="0.2">
      <c r="A92" s="2" t="s">
        <v>27</v>
      </c>
      <c r="B92" s="2" t="s">
        <v>210</v>
      </c>
      <c r="C92" s="43">
        <v>12455</v>
      </c>
      <c r="D92" s="2" t="s">
        <v>54</v>
      </c>
      <c r="E92" s="2" t="s">
        <v>86</v>
      </c>
      <c r="F92" s="2" t="s">
        <v>10</v>
      </c>
      <c r="G92" s="2" t="s">
        <v>78</v>
      </c>
      <c r="H92" s="2" t="s">
        <v>270</v>
      </c>
      <c r="I92" s="5">
        <v>45107</v>
      </c>
      <c r="J92" s="58"/>
    </row>
    <row r="93" spans="1:10" x14ac:dyDescent="0.2">
      <c r="A93" s="2" t="s">
        <v>30</v>
      </c>
      <c r="B93" s="2" t="s">
        <v>218</v>
      </c>
      <c r="C93" s="43">
        <v>750</v>
      </c>
      <c r="D93" s="2" t="s">
        <v>54</v>
      </c>
      <c r="E93" s="2" t="s">
        <v>86</v>
      </c>
      <c r="F93" s="2" t="s">
        <v>10</v>
      </c>
      <c r="G93" s="2" t="s">
        <v>78</v>
      </c>
      <c r="H93" s="2" t="s">
        <v>277</v>
      </c>
      <c r="I93" s="5">
        <v>45199</v>
      </c>
      <c r="J93" s="58"/>
    </row>
    <row r="94" spans="1:10" x14ac:dyDescent="0.2">
      <c r="A94" s="2" t="s">
        <v>16</v>
      </c>
      <c r="B94" s="2" t="s">
        <v>169</v>
      </c>
      <c r="C94" s="43">
        <v>6093.57</v>
      </c>
      <c r="D94" s="2" t="s">
        <v>54</v>
      </c>
      <c r="E94" s="2" t="s">
        <v>86</v>
      </c>
      <c r="F94" s="2" t="s">
        <v>10</v>
      </c>
      <c r="G94" s="2" t="s">
        <v>79</v>
      </c>
      <c r="H94" s="2" t="s">
        <v>235</v>
      </c>
      <c r="I94" s="5">
        <v>44957</v>
      </c>
      <c r="J94" s="58"/>
    </row>
    <row r="95" spans="1:10" x14ac:dyDescent="0.2">
      <c r="A95" s="2" t="s">
        <v>17</v>
      </c>
      <c r="B95" s="2" t="s">
        <v>174</v>
      </c>
      <c r="C95" s="43">
        <v>7906.43</v>
      </c>
      <c r="D95" s="2" t="s">
        <v>54</v>
      </c>
      <c r="E95" s="2" t="s">
        <v>86</v>
      </c>
      <c r="F95" s="2" t="s">
        <v>10</v>
      </c>
      <c r="G95" s="2" t="s">
        <v>79</v>
      </c>
      <c r="H95" s="2" t="s">
        <v>241</v>
      </c>
      <c r="I95" s="5">
        <v>44985</v>
      </c>
      <c r="J95" s="58"/>
    </row>
    <row r="96" spans="1:10" x14ac:dyDescent="0.2">
      <c r="A96" s="2" t="s">
        <v>24</v>
      </c>
      <c r="B96" s="2" t="s">
        <v>192</v>
      </c>
      <c r="C96" s="43">
        <v>2847.86</v>
      </c>
      <c r="D96" s="2" t="s">
        <v>54</v>
      </c>
      <c r="E96" s="2" t="s">
        <v>86</v>
      </c>
      <c r="F96" s="2" t="s">
        <v>10</v>
      </c>
      <c r="G96" s="2" t="s">
        <v>79</v>
      </c>
      <c r="H96" s="2" t="s">
        <v>256</v>
      </c>
      <c r="I96" s="5">
        <v>45077</v>
      </c>
      <c r="J96" s="58"/>
    </row>
    <row r="97" spans="1:10" x14ac:dyDescent="0.2">
      <c r="A97" s="2" t="s">
        <v>25</v>
      </c>
      <c r="B97" s="2" t="s">
        <v>203</v>
      </c>
      <c r="C97" s="43">
        <v>11152.14</v>
      </c>
      <c r="D97" s="2" t="s">
        <v>54</v>
      </c>
      <c r="E97" s="2" t="s">
        <v>86</v>
      </c>
      <c r="F97" s="2" t="s">
        <v>10</v>
      </c>
      <c r="G97" s="2" t="s">
        <v>79</v>
      </c>
      <c r="H97" s="2" t="s">
        <v>266</v>
      </c>
      <c r="I97" s="5">
        <v>45107</v>
      </c>
      <c r="J97" s="58"/>
    </row>
    <row r="98" spans="1:10" x14ac:dyDescent="0.2">
      <c r="A98" s="2" t="s">
        <v>22</v>
      </c>
      <c r="B98" s="2" t="s">
        <v>181</v>
      </c>
      <c r="C98" s="43">
        <v>1040</v>
      </c>
      <c r="D98" s="2" t="s">
        <v>54</v>
      </c>
      <c r="E98" s="2" t="s">
        <v>86</v>
      </c>
      <c r="F98" s="2" t="s">
        <v>10</v>
      </c>
      <c r="G98" s="2" t="s">
        <v>248</v>
      </c>
      <c r="H98" s="2" t="s">
        <v>249</v>
      </c>
      <c r="I98" s="5">
        <v>45011</v>
      </c>
      <c r="J98" s="58"/>
    </row>
    <row r="99" spans="1:10" x14ac:dyDescent="0.2">
      <c r="A99" s="2" t="s">
        <v>22</v>
      </c>
      <c r="B99" s="2" t="s">
        <v>181</v>
      </c>
      <c r="C99" s="43">
        <v>460</v>
      </c>
      <c r="D99" s="2" t="s">
        <v>54</v>
      </c>
      <c r="E99" s="2" t="s">
        <v>86</v>
      </c>
      <c r="F99" s="2" t="s">
        <v>10</v>
      </c>
      <c r="G99" s="2" t="s">
        <v>248</v>
      </c>
      <c r="H99" s="2" t="s">
        <v>249</v>
      </c>
      <c r="I99" s="5">
        <v>45011</v>
      </c>
      <c r="J99" s="58"/>
    </row>
    <row r="100" spans="1:10" x14ac:dyDescent="0.2">
      <c r="A100" s="2" t="s">
        <v>23</v>
      </c>
      <c r="B100" s="2" t="s">
        <v>187</v>
      </c>
      <c r="C100" s="43">
        <v>1500</v>
      </c>
      <c r="D100" s="2" t="s">
        <v>54</v>
      </c>
      <c r="E100" s="2" t="s">
        <v>86</v>
      </c>
      <c r="F100" s="2" t="s">
        <v>10</v>
      </c>
      <c r="G100" s="2" t="s">
        <v>248</v>
      </c>
      <c r="H100" s="2" t="s">
        <v>253</v>
      </c>
      <c r="I100" s="5">
        <v>45046</v>
      </c>
      <c r="J100" s="58"/>
    </row>
    <row r="101" spans="1:10" x14ac:dyDescent="0.2">
      <c r="A101" s="2" t="s">
        <v>27</v>
      </c>
      <c r="B101" s="2" t="s">
        <v>212</v>
      </c>
      <c r="C101" s="43">
        <v>1500</v>
      </c>
      <c r="D101" s="2" t="s">
        <v>54</v>
      </c>
      <c r="E101" s="2" t="s">
        <v>86</v>
      </c>
      <c r="F101" s="2" t="s">
        <v>10</v>
      </c>
      <c r="G101" s="2" t="s">
        <v>248</v>
      </c>
      <c r="H101" s="2" t="s">
        <v>272</v>
      </c>
      <c r="I101" s="5">
        <v>45074</v>
      </c>
      <c r="J101" s="58"/>
    </row>
    <row r="102" spans="1:10" x14ac:dyDescent="0.2">
      <c r="A102" s="2" t="s">
        <v>25</v>
      </c>
      <c r="B102" s="2" t="s">
        <v>201</v>
      </c>
      <c r="C102" s="43">
        <v>1500</v>
      </c>
      <c r="D102" s="2" t="s">
        <v>54</v>
      </c>
      <c r="E102" s="2" t="s">
        <v>228</v>
      </c>
      <c r="F102" s="2" t="s">
        <v>10</v>
      </c>
      <c r="G102" s="2" t="s">
        <v>248</v>
      </c>
      <c r="H102" s="2" t="s">
        <v>264</v>
      </c>
      <c r="I102" s="5">
        <v>45102</v>
      </c>
      <c r="J102" s="58"/>
    </row>
    <row r="103" spans="1:10" x14ac:dyDescent="0.2">
      <c r="A103" s="2" t="s">
        <v>26</v>
      </c>
      <c r="B103" s="2" t="s">
        <v>207</v>
      </c>
      <c r="C103" s="43">
        <v>1500</v>
      </c>
      <c r="D103" s="2" t="s">
        <v>54</v>
      </c>
      <c r="E103" s="2" t="s">
        <v>86</v>
      </c>
      <c r="F103" s="2" t="s">
        <v>10</v>
      </c>
      <c r="G103" s="2" t="s">
        <v>248</v>
      </c>
      <c r="H103" s="2" t="s">
        <v>268</v>
      </c>
      <c r="I103" s="5">
        <v>45137</v>
      </c>
      <c r="J103" s="58"/>
    </row>
    <row r="104" spans="1:10" x14ac:dyDescent="0.2">
      <c r="A104" s="2" t="s">
        <v>27</v>
      </c>
      <c r="B104" s="2" t="s">
        <v>211</v>
      </c>
      <c r="C104" s="43">
        <v>1500</v>
      </c>
      <c r="D104" s="2" t="s">
        <v>54</v>
      </c>
      <c r="E104" s="2" t="s">
        <v>86</v>
      </c>
      <c r="F104" s="2" t="s">
        <v>10</v>
      </c>
      <c r="G104" s="2" t="s">
        <v>248</v>
      </c>
      <c r="H104" s="2" t="s">
        <v>271</v>
      </c>
      <c r="I104" s="5">
        <v>45165</v>
      </c>
      <c r="J104" s="58"/>
    </row>
    <row r="105" spans="1:10" x14ac:dyDescent="0.2">
      <c r="A105" s="2" t="s">
        <v>30</v>
      </c>
      <c r="B105" s="2" t="s">
        <v>217</v>
      </c>
      <c r="C105" s="43">
        <v>1500</v>
      </c>
      <c r="D105" s="2" t="s">
        <v>54</v>
      </c>
      <c r="E105" s="2" t="s">
        <v>86</v>
      </c>
      <c r="F105" s="2" t="s">
        <v>10</v>
      </c>
      <c r="G105" s="2" t="s">
        <v>248</v>
      </c>
      <c r="H105" s="2" t="s">
        <v>276</v>
      </c>
      <c r="I105" s="5">
        <v>45193</v>
      </c>
      <c r="J105" s="58"/>
    </row>
    <row r="106" spans="1:10" x14ac:dyDescent="0.2">
      <c r="A106" s="2" t="s">
        <v>34</v>
      </c>
      <c r="B106" s="2" t="s">
        <v>222</v>
      </c>
      <c r="C106" s="43">
        <v>1500</v>
      </c>
      <c r="D106" s="2" t="s">
        <v>54</v>
      </c>
      <c r="E106" s="2" t="s">
        <v>86</v>
      </c>
      <c r="F106" s="2" t="s">
        <v>10</v>
      </c>
      <c r="G106" s="2" t="s">
        <v>248</v>
      </c>
      <c r="H106" s="2" t="s">
        <v>281</v>
      </c>
      <c r="I106" s="5">
        <v>45228</v>
      </c>
      <c r="J106" s="58"/>
    </row>
    <row r="107" spans="1:10" x14ac:dyDescent="0.2">
      <c r="A107" s="2" t="s">
        <v>35</v>
      </c>
      <c r="B107" s="2" t="s">
        <v>224</v>
      </c>
      <c r="C107" s="43">
        <v>1500</v>
      </c>
      <c r="D107" s="2" t="s">
        <v>54</v>
      </c>
      <c r="E107" s="2" t="s">
        <v>86</v>
      </c>
      <c r="F107" s="2" t="s">
        <v>10</v>
      </c>
      <c r="G107" s="2" t="s">
        <v>248</v>
      </c>
      <c r="H107" s="2" t="s">
        <v>283</v>
      </c>
      <c r="I107" s="5">
        <v>45256</v>
      </c>
      <c r="J107" s="58"/>
    </row>
    <row r="108" spans="1:10" x14ac:dyDescent="0.2">
      <c r="A108" s="2" t="s">
        <v>96</v>
      </c>
      <c r="B108" s="2" t="s">
        <v>225</v>
      </c>
      <c r="C108" s="43">
        <v>1500</v>
      </c>
      <c r="D108" s="2" t="s">
        <v>54</v>
      </c>
      <c r="E108" s="2" t="s">
        <v>86</v>
      </c>
      <c r="F108" s="2" t="s">
        <v>10</v>
      </c>
      <c r="G108" s="2" t="s">
        <v>248</v>
      </c>
      <c r="H108" s="2" t="s">
        <v>284</v>
      </c>
      <c r="I108" s="5">
        <v>45291</v>
      </c>
      <c r="J108" s="58"/>
    </row>
    <row r="109" spans="1:10" x14ac:dyDescent="0.2">
      <c r="A109" s="2" t="s">
        <v>16</v>
      </c>
      <c r="B109" s="2" t="s">
        <v>170</v>
      </c>
      <c r="C109" s="43">
        <v>2990</v>
      </c>
      <c r="D109" s="2" t="s">
        <v>54</v>
      </c>
      <c r="E109" s="2" t="s">
        <v>86</v>
      </c>
      <c r="F109" s="2" t="s">
        <v>10</v>
      </c>
      <c r="G109" s="2" t="s">
        <v>236</v>
      </c>
      <c r="H109" s="2" t="s">
        <v>237</v>
      </c>
      <c r="I109" s="5">
        <v>44957</v>
      </c>
      <c r="J109" s="58"/>
    </row>
    <row r="110" spans="1:10" x14ac:dyDescent="0.2">
      <c r="A110" s="2" t="s">
        <v>17</v>
      </c>
      <c r="B110" s="2" t="s">
        <v>176</v>
      </c>
      <c r="C110" s="43">
        <v>3910</v>
      </c>
      <c r="D110" s="2" t="s">
        <v>54</v>
      </c>
      <c r="E110" s="2" t="s">
        <v>86</v>
      </c>
      <c r="F110" s="2" t="s">
        <v>10</v>
      </c>
      <c r="G110" s="2" t="s">
        <v>236</v>
      </c>
      <c r="H110" s="2" t="s">
        <v>243</v>
      </c>
      <c r="I110" s="5">
        <v>44985</v>
      </c>
      <c r="J110" s="58"/>
    </row>
    <row r="111" spans="1:10" x14ac:dyDescent="0.2">
      <c r="A111" s="2" t="s">
        <v>24</v>
      </c>
      <c r="B111" s="2" t="s">
        <v>196</v>
      </c>
      <c r="C111" s="43">
        <v>1530</v>
      </c>
      <c r="D111" s="2" t="s">
        <v>54</v>
      </c>
      <c r="E111" s="2" t="s">
        <v>86</v>
      </c>
      <c r="F111" s="2" t="s">
        <v>10</v>
      </c>
      <c r="G111" s="2" t="s">
        <v>236</v>
      </c>
      <c r="H111" s="2" t="s">
        <v>260</v>
      </c>
      <c r="I111" s="5">
        <v>45077</v>
      </c>
      <c r="J111" s="58"/>
    </row>
    <row r="112" spans="1:10" x14ac:dyDescent="0.2">
      <c r="A112" s="2" t="s">
        <v>25</v>
      </c>
      <c r="B112" s="2" t="s">
        <v>200</v>
      </c>
      <c r="C112" s="43">
        <v>5400</v>
      </c>
      <c r="D112" s="2" t="s">
        <v>54</v>
      </c>
      <c r="E112" s="2" t="s">
        <v>86</v>
      </c>
      <c r="F112" s="2" t="s">
        <v>10</v>
      </c>
      <c r="G112" s="2" t="s">
        <v>236</v>
      </c>
      <c r="H112" s="2" t="s">
        <v>263</v>
      </c>
      <c r="I112" s="5">
        <v>45107</v>
      </c>
      <c r="J112" s="58"/>
    </row>
    <row r="113" spans="1:10" ht="15" x14ac:dyDescent="0.25">
      <c r="A113" s="1" t="s">
        <v>80</v>
      </c>
      <c r="B113" s="37"/>
      <c r="C113" s="50">
        <f>SUM(C86:C112)</f>
        <v>106185</v>
      </c>
    </row>
    <row r="115" spans="1:10" x14ac:dyDescent="0.2">
      <c r="A115" s="2" t="s">
        <v>18</v>
      </c>
      <c r="B115" s="2" t="s">
        <v>179</v>
      </c>
      <c r="C115" s="43">
        <v>129</v>
      </c>
      <c r="D115" s="2" t="s">
        <v>121</v>
      </c>
      <c r="E115" s="2" t="s">
        <v>86</v>
      </c>
      <c r="F115" s="2" t="s">
        <v>10</v>
      </c>
      <c r="G115" s="2" t="s">
        <v>88</v>
      </c>
      <c r="H115" s="2" t="s">
        <v>247</v>
      </c>
      <c r="I115" s="5">
        <v>45019</v>
      </c>
      <c r="J115" s="58" t="s">
        <v>424</v>
      </c>
    </row>
    <row r="116" spans="1:10" x14ac:dyDescent="0.2">
      <c r="A116" s="2" t="s">
        <v>161</v>
      </c>
      <c r="B116" s="2" t="s">
        <v>188</v>
      </c>
      <c r="C116" s="43">
        <v>345.45</v>
      </c>
      <c r="D116" s="2" t="s">
        <v>121</v>
      </c>
      <c r="E116" s="2" t="s">
        <v>86</v>
      </c>
      <c r="F116" s="2" t="s">
        <v>10</v>
      </c>
      <c r="G116" s="2" t="s">
        <v>88</v>
      </c>
      <c r="H116" s="2" t="s">
        <v>254</v>
      </c>
      <c r="I116" s="5">
        <v>45078</v>
      </c>
      <c r="J116" s="58"/>
    </row>
    <row r="117" spans="1:10" x14ac:dyDescent="0.2">
      <c r="A117" s="2" t="s">
        <v>24</v>
      </c>
      <c r="B117" s="2" t="s">
        <v>197</v>
      </c>
      <c r="C117" s="43">
        <v>144</v>
      </c>
      <c r="D117" s="2" t="s">
        <v>121</v>
      </c>
      <c r="E117" s="2" t="s">
        <v>86</v>
      </c>
      <c r="F117" s="2" t="s">
        <v>10</v>
      </c>
      <c r="G117" s="2" t="s">
        <v>88</v>
      </c>
      <c r="H117" s="2" t="s">
        <v>261</v>
      </c>
      <c r="I117" s="5">
        <v>45110</v>
      </c>
      <c r="J117" s="58"/>
    </row>
    <row r="118" spans="1:10" x14ac:dyDescent="0.2">
      <c r="A118" s="2" t="s">
        <v>92</v>
      </c>
      <c r="B118" s="2" t="s">
        <v>205</v>
      </c>
      <c r="C118" s="43">
        <v>144</v>
      </c>
      <c r="D118" s="2" t="s">
        <v>121</v>
      </c>
      <c r="E118" s="2" t="s">
        <v>86</v>
      </c>
      <c r="F118" s="2" t="s">
        <v>10</v>
      </c>
      <c r="G118" s="2" t="s">
        <v>88</v>
      </c>
      <c r="H118" s="2" t="s">
        <v>137</v>
      </c>
      <c r="I118" s="5">
        <v>45146</v>
      </c>
      <c r="J118" s="58"/>
    </row>
    <row r="119" spans="1:10" x14ac:dyDescent="0.2">
      <c r="A119" s="2" t="s">
        <v>162</v>
      </c>
      <c r="B119" s="2" t="s">
        <v>208</v>
      </c>
      <c r="C119" s="43">
        <v>148.94</v>
      </c>
      <c r="D119" s="2" t="s">
        <v>121</v>
      </c>
      <c r="E119" s="2" t="s">
        <v>86</v>
      </c>
      <c r="F119" s="2" t="s">
        <v>10</v>
      </c>
      <c r="G119" s="2" t="s">
        <v>88</v>
      </c>
      <c r="H119" s="2" t="s">
        <v>269</v>
      </c>
      <c r="I119" s="5">
        <v>45175</v>
      </c>
      <c r="J119" s="58"/>
    </row>
    <row r="120" spans="1:10" x14ac:dyDescent="0.2">
      <c r="A120" s="2" t="s">
        <v>162</v>
      </c>
      <c r="B120" s="2" t="s">
        <v>209</v>
      </c>
      <c r="C120" s="43">
        <v>1417.5</v>
      </c>
      <c r="D120" s="2" t="s">
        <v>121</v>
      </c>
      <c r="E120" s="2" t="s">
        <v>86</v>
      </c>
      <c r="F120" s="2" t="s">
        <v>10</v>
      </c>
      <c r="G120" s="2" t="s">
        <v>135</v>
      </c>
      <c r="H120" s="2" t="s">
        <v>269</v>
      </c>
      <c r="I120" s="5">
        <v>45175</v>
      </c>
      <c r="J120" s="58"/>
    </row>
    <row r="121" spans="1:10" x14ac:dyDescent="0.2">
      <c r="A121" s="2" t="s">
        <v>161</v>
      </c>
      <c r="B121" s="2" t="s">
        <v>189</v>
      </c>
      <c r="C121" s="43">
        <v>365</v>
      </c>
      <c r="D121" s="2" t="s">
        <v>121</v>
      </c>
      <c r="E121" s="2" t="s">
        <v>86</v>
      </c>
      <c r="F121" s="2" t="s">
        <v>10</v>
      </c>
      <c r="G121" s="2" t="s">
        <v>255</v>
      </c>
      <c r="H121" s="2" t="s">
        <v>254</v>
      </c>
      <c r="I121" s="5">
        <v>45078</v>
      </c>
      <c r="J121" s="58"/>
    </row>
    <row r="122" spans="1:10" x14ac:dyDescent="0.2">
      <c r="A122" s="2" t="s">
        <v>161</v>
      </c>
      <c r="B122" s="2" t="s">
        <v>190</v>
      </c>
      <c r="C122" s="43">
        <v>1000</v>
      </c>
      <c r="D122" s="2" t="s">
        <v>82</v>
      </c>
      <c r="E122" s="2" t="s">
        <v>86</v>
      </c>
      <c r="F122" s="2" t="s">
        <v>10</v>
      </c>
      <c r="G122" s="2" t="s">
        <v>42</v>
      </c>
      <c r="H122" s="2" t="s">
        <v>254</v>
      </c>
      <c r="I122" s="5">
        <v>45078</v>
      </c>
      <c r="J122" s="58"/>
    </row>
    <row r="123" spans="1:10" x14ac:dyDescent="0.2">
      <c r="A123" s="2" t="s">
        <v>24</v>
      </c>
      <c r="B123" s="2" t="s">
        <v>198</v>
      </c>
      <c r="C123" s="43">
        <v>250</v>
      </c>
      <c r="D123" s="2" t="s">
        <v>82</v>
      </c>
      <c r="E123" s="2" t="s">
        <v>86</v>
      </c>
      <c r="F123" s="2" t="s">
        <v>10</v>
      </c>
      <c r="G123" s="2" t="s">
        <v>42</v>
      </c>
      <c r="H123" s="2" t="s">
        <v>261</v>
      </c>
      <c r="I123" s="5">
        <v>45110</v>
      </c>
      <c r="J123" s="58"/>
    </row>
    <row r="124" spans="1:10" x14ac:dyDescent="0.2">
      <c r="A124" s="2" t="s">
        <v>92</v>
      </c>
      <c r="B124" s="2" t="s">
        <v>206</v>
      </c>
      <c r="C124" s="43">
        <v>1000</v>
      </c>
      <c r="D124" s="2" t="s">
        <v>82</v>
      </c>
      <c r="E124" s="2" t="s">
        <v>86</v>
      </c>
      <c r="F124" s="2" t="s">
        <v>10</v>
      </c>
      <c r="G124" s="2" t="s">
        <v>42</v>
      </c>
      <c r="H124" s="2" t="s">
        <v>137</v>
      </c>
      <c r="I124" s="5">
        <v>45146</v>
      </c>
      <c r="J124" s="58"/>
    </row>
    <row r="125" spans="1:10" x14ac:dyDescent="0.2">
      <c r="A125" s="2" t="s">
        <v>95</v>
      </c>
      <c r="B125" s="2" t="s">
        <v>107</v>
      </c>
      <c r="C125" s="43">
        <v>1445.5</v>
      </c>
      <c r="D125" s="2" t="s">
        <v>89</v>
      </c>
      <c r="E125" s="2" t="s">
        <v>86</v>
      </c>
      <c r="F125" s="2" t="s">
        <v>10</v>
      </c>
      <c r="G125" s="2" t="s">
        <v>144</v>
      </c>
      <c r="H125" s="2" t="s">
        <v>140</v>
      </c>
      <c r="I125" s="5">
        <v>45294</v>
      </c>
      <c r="J125" s="58"/>
    </row>
    <row r="126" spans="1:10" x14ac:dyDescent="0.2">
      <c r="A126" s="2" t="s">
        <v>158</v>
      </c>
      <c r="B126" s="2" t="s">
        <v>164</v>
      </c>
      <c r="C126" s="43">
        <v>675</v>
      </c>
      <c r="D126" s="2" t="s">
        <v>89</v>
      </c>
      <c r="E126" s="2" t="s">
        <v>86</v>
      </c>
      <c r="F126" s="2" t="s">
        <v>10</v>
      </c>
      <c r="G126" s="2" t="s">
        <v>229</v>
      </c>
      <c r="H126" s="2" t="s">
        <v>230</v>
      </c>
      <c r="I126" s="5">
        <v>44963</v>
      </c>
      <c r="J126" s="58"/>
    </row>
    <row r="127" spans="1:10" x14ac:dyDescent="0.2">
      <c r="A127" s="2" t="s">
        <v>91</v>
      </c>
      <c r="B127" s="2" t="s">
        <v>183</v>
      </c>
      <c r="C127" s="43">
        <v>125</v>
      </c>
      <c r="D127" s="2" t="s">
        <v>89</v>
      </c>
      <c r="E127" s="2" t="s">
        <v>86</v>
      </c>
      <c r="F127" s="2" t="s">
        <v>10</v>
      </c>
      <c r="G127" s="2" t="s">
        <v>229</v>
      </c>
      <c r="H127" s="2" t="s">
        <v>136</v>
      </c>
      <c r="I127" s="5">
        <v>45047</v>
      </c>
      <c r="J127" s="58"/>
    </row>
    <row r="128" spans="1:10" x14ac:dyDescent="0.2">
      <c r="A128" s="2" t="s">
        <v>161</v>
      </c>
      <c r="B128" s="2" t="s">
        <v>191</v>
      </c>
      <c r="C128" s="43">
        <v>125</v>
      </c>
      <c r="D128" s="2" t="s">
        <v>89</v>
      </c>
      <c r="E128" s="2" t="s">
        <v>86</v>
      </c>
      <c r="F128" s="2" t="s">
        <v>10</v>
      </c>
      <c r="G128" s="2" t="s">
        <v>229</v>
      </c>
      <c r="H128" s="2" t="s">
        <v>254</v>
      </c>
      <c r="I128" s="5">
        <v>45078</v>
      </c>
      <c r="J128" s="58"/>
    </row>
    <row r="129" spans="1:10" x14ac:dyDescent="0.2">
      <c r="A129" s="2" t="s">
        <v>163</v>
      </c>
      <c r="B129" s="2" t="s">
        <v>215</v>
      </c>
      <c r="C129" s="43">
        <v>525</v>
      </c>
      <c r="D129" s="2" t="s">
        <v>89</v>
      </c>
      <c r="E129" s="2" t="s">
        <v>86</v>
      </c>
      <c r="F129" s="2" t="s">
        <v>10</v>
      </c>
      <c r="G129" s="2" t="s">
        <v>229</v>
      </c>
      <c r="H129" s="2" t="s">
        <v>275</v>
      </c>
      <c r="I129" s="5">
        <v>45203</v>
      </c>
      <c r="J129" s="58"/>
    </row>
    <row r="130" spans="1:10" x14ac:dyDescent="0.2">
      <c r="A130" s="2" t="s">
        <v>158</v>
      </c>
      <c r="B130" s="2" t="s">
        <v>165</v>
      </c>
      <c r="C130" s="43">
        <v>50</v>
      </c>
      <c r="D130" s="2" t="s">
        <v>89</v>
      </c>
      <c r="E130" s="2" t="s">
        <v>86</v>
      </c>
      <c r="F130" s="2" t="s">
        <v>10</v>
      </c>
      <c r="G130" s="2" t="s">
        <v>88</v>
      </c>
      <c r="H130" s="2" t="s">
        <v>230</v>
      </c>
      <c r="I130" s="5">
        <v>44963</v>
      </c>
      <c r="J130" s="58"/>
    </row>
    <row r="131" spans="1:10" x14ac:dyDescent="0.2">
      <c r="A131" s="2" t="s">
        <v>90</v>
      </c>
      <c r="B131" s="2" t="s">
        <v>99</v>
      </c>
      <c r="C131" s="43">
        <v>75</v>
      </c>
      <c r="D131" s="2" t="s">
        <v>89</v>
      </c>
      <c r="E131" s="2" t="s">
        <v>86</v>
      </c>
      <c r="F131" s="2" t="s">
        <v>10</v>
      </c>
      <c r="G131" s="2" t="s">
        <v>88</v>
      </c>
      <c r="H131" s="2" t="s">
        <v>134</v>
      </c>
      <c r="I131" s="5">
        <v>44991</v>
      </c>
      <c r="J131" s="58"/>
    </row>
    <row r="132" spans="1:10" x14ac:dyDescent="0.2">
      <c r="A132" s="2" t="s">
        <v>18</v>
      </c>
      <c r="B132" s="2" t="s">
        <v>179</v>
      </c>
      <c r="C132" s="43">
        <v>300</v>
      </c>
      <c r="D132" s="2" t="s">
        <v>89</v>
      </c>
      <c r="E132" s="2" t="s">
        <v>86</v>
      </c>
      <c r="F132" s="2" t="s">
        <v>10</v>
      </c>
      <c r="G132" s="2" t="s">
        <v>88</v>
      </c>
      <c r="H132" s="2" t="s">
        <v>247</v>
      </c>
      <c r="I132" s="5">
        <v>45019</v>
      </c>
      <c r="J132" s="58"/>
    </row>
    <row r="133" spans="1:10" x14ac:dyDescent="0.2">
      <c r="A133" s="2" t="s">
        <v>91</v>
      </c>
      <c r="B133" s="2" t="s">
        <v>101</v>
      </c>
      <c r="C133" s="43">
        <v>1084</v>
      </c>
      <c r="D133" s="2" t="s">
        <v>89</v>
      </c>
      <c r="E133" s="2" t="s">
        <v>86</v>
      </c>
      <c r="F133" s="2" t="s">
        <v>10</v>
      </c>
      <c r="G133" s="2" t="s">
        <v>88</v>
      </c>
      <c r="H133" s="2" t="s">
        <v>136</v>
      </c>
      <c r="I133" s="5">
        <v>45047</v>
      </c>
      <c r="J133" s="58"/>
    </row>
    <row r="134" spans="1:10" x14ac:dyDescent="0.2">
      <c r="A134" s="2" t="s">
        <v>24</v>
      </c>
      <c r="B134" s="2" t="s">
        <v>197</v>
      </c>
      <c r="C134" s="43">
        <v>300</v>
      </c>
      <c r="D134" s="2" t="s">
        <v>89</v>
      </c>
      <c r="E134" s="2" t="s">
        <v>86</v>
      </c>
      <c r="F134" s="2" t="s">
        <v>10</v>
      </c>
      <c r="G134" s="2" t="s">
        <v>88</v>
      </c>
      <c r="H134" s="2" t="s">
        <v>261</v>
      </c>
      <c r="I134" s="5">
        <v>45110</v>
      </c>
      <c r="J134" s="58"/>
    </row>
    <row r="135" spans="1:10" x14ac:dyDescent="0.2">
      <c r="A135" s="2" t="s">
        <v>92</v>
      </c>
      <c r="B135" s="2" t="s">
        <v>205</v>
      </c>
      <c r="C135" s="43">
        <v>25</v>
      </c>
      <c r="D135" s="2" t="s">
        <v>89</v>
      </c>
      <c r="E135" s="2" t="s">
        <v>86</v>
      </c>
      <c r="F135" s="2" t="s">
        <v>10</v>
      </c>
      <c r="G135" s="2" t="s">
        <v>88</v>
      </c>
      <c r="H135" s="2" t="s">
        <v>137</v>
      </c>
      <c r="I135" s="5">
        <v>45146</v>
      </c>
      <c r="J135" s="58"/>
    </row>
    <row r="136" spans="1:10" x14ac:dyDescent="0.2">
      <c r="A136" s="2" t="s">
        <v>93</v>
      </c>
      <c r="B136" s="2" t="s">
        <v>102</v>
      </c>
      <c r="C136" s="43">
        <v>137.5</v>
      </c>
      <c r="D136" s="2" t="s">
        <v>89</v>
      </c>
      <c r="E136" s="2" t="s">
        <v>86</v>
      </c>
      <c r="F136" s="2" t="s">
        <v>10</v>
      </c>
      <c r="G136" s="2" t="s">
        <v>88</v>
      </c>
      <c r="H136" s="2" t="s">
        <v>138</v>
      </c>
      <c r="I136" s="5">
        <v>45237</v>
      </c>
      <c r="J136" s="58"/>
    </row>
    <row r="137" spans="1:10" x14ac:dyDescent="0.2">
      <c r="A137" s="2" t="s">
        <v>95</v>
      </c>
      <c r="B137" s="2" t="s">
        <v>104</v>
      </c>
      <c r="C137" s="43">
        <v>2012.5</v>
      </c>
      <c r="D137" s="2" t="s">
        <v>89</v>
      </c>
      <c r="E137" s="2" t="s">
        <v>86</v>
      </c>
      <c r="F137" s="2" t="s">
        <v>10</v>
      </c>
      <c r="G137" s="2" t="s">
        <v>42</v>
      </c>
      <c r="H137" s="2" t="s">
        <v>140</v>
      </c>
      <c r="I137" s="5">
        <v>45294</v>
      </c>
      <c r="J137" s="58"/>
    </row>
    <row r="138" spans="1:10" x14ac:dyDescent="0.2">
      <c r="A138" s="2" t="s">
        <v>93</v>
      </c>
      <c r="B138" s="2" t="s">
        <v>221</v>
      </c>
      <c r="C138" s="43">
        <v>1800</v>
      </c>
      <c r="D138" s="2" t="s">
        <v>89</v>
      </c>
      <c r="E138" s="2" t="s">
        <v>86</v>
      </c>
      <c r="F138" s="2" t="s">
        <v>10</v>
      </c>
      <c r="G138" s="2" t="s">
        <v>280</v>
      </c>
      <c r="H138" s="2" t="s">
        <v>138</v>
      </c>
      <c r="I138" s="5">
        <v>45237</v>
      </c>
      <c r="J138" s="58"/>
    </row>
    <row r="139" spans="1:10" x14ac:dyDescent="0.2">
      <c r="A139" s="2" t="s">
        <v>95</v>
      </c>
      <c r="B139" s="2" t="s">
        <v>105</v>
      </c>
      <c r="C139" s="43">
        <v>1800</v>
      </c>
      <c r="D139" s="2" t="s">
        <v>89</v>
      </c>
      <c r="E139" s="2" t="s">
        <v>86</v>
      </c>
      <c r="F139" s="2" t="s">
        <v>10</v>
      </c>
      <c r="G139" s="2" t="s">
        <v>141</v>
      </c>
      <c r="H139" s="2" t="s">
        <v>142</v>
      </c>
      <c r="I139" s="5">
        <v>45294</v>
      </c>
      <c r="J139" s="58"/>
    </row>
    <row r="140" spans="1:10" x14ac:dyDescent="0.2">
      <c r="A140" s="2" t="s">
        <v>90</v>
      </c>
      <c r="B140" s="2" t="s">
        <v>100</v>
      </c>
      <c r="C140" s="43">
        <v>500</v>
      </c>
      <c r="D140" s="2" t="s">
        <v>89</v>
      </c>
      <c r="E140" s="2" t="s">
        <v>86</v>
      </c>
      <c r="F140" s="2" t="s">
        <v>10</v>
      </c>
      <c r="G140" s="2" t="s">
        <v>135</v>
      </c>
      <c r="H140" s="2" t="s">
        <v>134</v>
      </c>
      <c r="I140" s="5">
        <v>44991</v>
      </c>
      <c r="J140" s="58"/>
    </row>
    <row r="141" spans="1:10" x14ac:dyDescent="0.2">
      <c r="A141" s="2" t="s">
        <v>18</v>
      </c>
      <c r="B141" s="2" t="s">
        <v>180</v>
      </c>
      <c r="C141" s="43">
        <v>300</v>
      </c>
      <c r="D141" s="2" t="s">
        <v>89</v>
      </c>
      <c r="E141" s="2" t="s">
        <v>86</v>
      </c>
      <c r="F141" s="2" t="s">
        <v>10</v>
      </c>
      <c r="G141" s="2" t="s">
        <v>135</v>
      </c>
      <c r="H141" s="2" t="s">
        <v>247</v>
      </c>
      <c r="I141" s="5">
        <v>45019</v>
      </c>
      <c r="J141" s="58"/>
    </row>
    <row r="142" spans="1:10" x14ac:dyDescent="0.2">
      <c r="A142" s="2" t="s">
        <v>91</v>
      </c>
      <c r="B142" s="2" t="s">
        <v>184</v>
      </c>
      <c r="C142" s="43">
        <v>125</v>
      </c>
      <c r="D142" s="2" t="s">
        <v>89</v>
      </c>
      <c r="E142" s="2" t="s">
        <v>86</v>
      </c>
      <c r="F142" s="2" t="s">
        <v>10</v>
      </c>
      <c r="G142" s="2" t="s">
        <v>135</v>
      </c>
      <c r="H142" s="2" t="s">
        <v>136</v>
      </c>
      <c r="I142" s="5">
        <v>45047</v>
      </c>
      <c r="J142" s="58"/>
    </row>
    <row r="143" spans="1:10" x14ac:dyDescent="0.2">
      <c r="A143" s="2" t="s">
        <v>163</v>
      </c>
      <c r="B143" s="2" t="s">
        <v>216</v>
      </c>
      <c r="C143" s="43">
        <v>775</v>
      </c>
      <c r="D143" s="2" t="s">
        <v>89</v>
      </c>
      <c r="E143" s="2" t="s">
        <v>86</v>
      </c>
      <c r="F143" s="2" t="s">
        <v>10</v>
      </c>
      <c r="G143" s="2" t="s">
        <v>135</v>
      </c>
      <c r="H143" s="2" t="s">
        <v>275</v>
      </c>
      <c r="I143" s="5">
        <v>45203</v>
      </c>
      <c r="J143" s="58"/>
    </row>
    <row r="144" spans="1:10" x14ac:dyDescent="0.2">
      <c r="A144" s="2" t="s">
        <v>161</v>
      </c>
      <c r="B144" s="2" t="s">
        <v>189</v>
      </c>
      <c r="C144" s="43">
        <v>637.5</v>
      </c>
      <c r="D144" s="2" t="s">
        <v>89</v>
      </c>
      <c r="E144" s="2" t="s">
        <v>86</v>
      </c>
      <c r="F144" s="2" t="s">
        <v>10</v>
      </c>
      <c r="G144" s="2" t="s">
        <v>255</v>
      </c>
      <c r="H144" s="2" t="s">
        <v>254</v>
      </c>
      <c r="I144" s="5">
        <v>45078</v>
      </c>
      <c r="J144" s="58"/>
    </row>
    <row r="145" spans="1:10" x14ac:dyDescent="0.2">
      <c r="A145" s="2" t="s">
        <v>90</v>
      </c>
      <c r="B145" s="2" t="s">
        <v>171</v>
      </c>
      <c r="C145" s="43">
        <v>1500</v>
      </c>
      <c r="D145" s="2" t="s">
        <v>89</v>
      </c>
      <c r="E145" s="2" t="s">
        <v>86</v>
      </c>
      <c r="F145" s="2" t="s">
        <v>10</v>
      </c>
      <c r="G145" s="2" t="s">
        <v>83</v>
      </c>
      <c r="H145" s="2" t="s">
        <v>134</v>
      </c>
      <c r="I145" s="5">
        <v>44991</v>
      </c>
      <c r="J145" s="58"/>
    </row>
    <row r="146" spans="1:10" x14ac:dyDescent="0.2">
      <c r="A146" s="2" t="s">
        <v>94</v>
      </c>
      <c r="B146" s="2" t="s">
        <v>103</v>
      </c>
      <c r="C146" s="43">
        <v>750</v>
      </c>
      <c r="D146" s="2" t="s">
        <v>89</v>
      </c>
      <c r="E146" s="2" t="s">
        <v>86</v>
      </c>
      <c r="F146" s="2" t="s">
        <v>10</v>
      </c>
      <c r="G146" s="2" t="s">
        <v>83</v>
      </c>
      <c r="H146" s="2" t="s">
        <v>139</v>
      </c>
      <c r="I146" s="5">
        <v>45266</v>
      </c>
      <c r="J146" s="58"/>
    </row>
    <row r="147" spans="1:10" x14ac:dyDescent="0.2">
      <c r="A147" s="2" t="s">
        <v>95</v>
      </c>
      <c r="B147" s="2" t="s">
        <v>106</v>
      </c>
      <c r="C147" s="43">
        <v>1800</v>
      </c>
      <c r="D147" s="2" t="s">
        <v>89</v>
      </c>
      <c r="E147" s="2" t="s">
        <v>86</v>
      </c>
      <c r="F147" s="2" t="s">
        <v>10</v>
      </c>
      <c r="G147" s="2" t="s">
        <v>143</v>
      </c>
      <c r="H147" s="2" t="s">
        <v>142</v>
      </c>
      <c r="I147" s="5">
        <v>45294</v>
      </c>
      <c r="J147" s="58"/>
    </row>
    <row r="148" spans="1:10" ht="15" x14ac:dyDescent="0.25">
      <c r="A148" s="1" t="s">
        <v>84</v>
      </c>
      <c r="B148" s="49"/>
      <c r="C148" s="47">
        <f>SUM(C115:C147)</f>
        <v>21810.89</v>
      </c>
    </row>
    <row r="150" spans="1:10" x14ac:dyDescent="0.2">
      <c r="A150" s="2" t="s">
        <v>160</v>
      </c>
      <c r="B150" s="2" t="s">
        <v>172</v>
      </c>
      <c r="C150" s="43">
        <v>3045</v>
      </c>
      <c r="D150" s="2" t="s">
        <v>20</v>
      </c>
      <c r="E150" s="2" t="s">
        <v>86</v>
      </c>
      <c r="F150" s="2" t="s">
        <v>10</v>
      </c>
      <c r="G150" s="2" t="s">
        <v>238</v>
      </c>
      <c r="H150" s="2" t="s">
        <v>239</v>
      </c>
      <c r="I150" s="5">
        <v>44967</v>
      </c>
      <c r="J150" s="58" t="s">
        <v>426</v>
      </c>
    </row>
    <row r="151" spans="1:10" x14ac:dyDescent="0.2">
      <c r="A151" s="2" t="s">
        <v>98</v>
      </c>
      <c r="B151" s="2" t="s">
        <v>185</v>
      </c>
      <c r="C151" s="43">
        <v>3045</v>
      </c>
      <c r="D151" s="2" t="s">
        <v>20</v>
      </c>
      <c r="E151" s="2" t="s">
        <v>86</v>
      </c>
      <c r="F151" s="2" t="s">
        <v>10</v>
      </c>
      <c r="G151" s="2" t="s">
        <v>238</v>
      </c>
      <c r="H151" s="2" t="s">
        <v>251</v>
      </c>
      <c r="I151" s="5">
        <v>45026</v>
      </c>
      <c r="J151" s="58"/>
    </row>
    <row r="152" spans="1:10" x14ac:dyDescent="0.2">
      <c r="A152" s="2" t="s">
        <v>25</v>
      </c>
      <c r="B152" s="2" t="s">
        <v>204</v>
      </c>
      <c r="C152" s="43">
        <v>3400</v>
      </c>
      <c r="D152" s="2" t="s">
        <v>20</v>
      </c>
      <c r="E152" s="2" t="s">
        <v>86</v>
      </c>
      <c r="F152" s="2" t="s">
        <v>10</v>
      </c>
      <c r="G152" s="2" t="s">
        <v>238</v>
      </c>
      <c r="H152" s="2" t="s">
        <v>267</v>
      </c>
      <c r="I152" s="5">
        <v>45107</v>
      </c>
      <c r="J152" s="58"/>
    </row>
    <row r="153" spans="1:10" x14ac:dyDescent="0.2">
      <c r="A153" s="2" t="s">
        <v>27</v>
      </c>
      <c r="B153" s="2" t="s">
        <v>213</v>
      </c>
      <c r="C153" s="43">
        <v>3045</v>
      </c>
      <c r="D153" s="2" t="s">
        <v>20</v>
      </c>
      <c r="E153" s="2" t="s">
        <v>86</v>
      </c>
      <c r="F153" s="2" t="s">
        <v>10</v>
      </c>
      <c r="G153" s="2" t="s">
        <v>238</v>
      </c>
      <c r="H153" s="2" t="s">
        <v>273</v>
      </c>
      <c r="I153" s="5">
        <v>45169</v>
      </c>
      <c r="J153" s="58"/>
    </row>
    <row r="154" spans="1:10" x14ac:dyDescent="0.2">
      <c r="A154" s="2" t="s">
        <v>34</v>
      </c>
      <c r="B154" s="2" t="s">
        <v>223</v>
      </c>
      <c r="C154" s="43">
        <v>3045</v>
      </c>
      <c r="D154" s="2" t="s">
        <v>227</v>
      </c>
      <c r="E154" s="2" t="s">
        <v>86</v>
      </c>
      <c r="F154" s="2" t="s">
        <v>10</v>
      </c>
      <c r="G154" s="2" t="s">
        <v>238</v>
      </c>
      <c r="H154" s="2" t="s">
        <v>282</v>
      </c>
      <c r="I154" s="5">
        <v>45230</v>
      </c>
      <c r="J154" s="58"/>
    </row>
    <row r="155" spans="1:10" x14ac:dyDescent="0.2">
      <c r="A155" s="2" t="s">
        <v>159</v>
      </c>
      <c r="B155" s="2" t="s">
        <v>166</v>
      </c>
      <c r="C155" s="43">
        <v>2070</v>
      </c>
      <c r="D155" s="2" t="s">
        <v>226</v>
      </c>
      <c r="E155" s="2" t="s">
        <v>86</v>
      </c>
      <c r="F155" s="2" t="s">
        <v>87</v>
      </c>
      <c r="G155" s="2" t="s">
        <v>231</v>
      </c>
      <c r="H155" s="2" t="s">
        <v>232</v>
      </c>
      <c r="I155" s="5">
        <v>44949</v>
      </c>
      <c r="J155" s="58"/>
    </row>
    <row r="156" spans="1:10" x14ac:dyDescent="0.2">
      <c r="A156" s="2" t="s">
        <v>160</v>
      </c>
      <c r="B156" s="2" t="s">
        <v>173</v>
      </c>
      <c r="C156" s="43">
        <v>600</v>
      </c>
      <c r="D156" s="2" t="s">
        <v>226</v>
      </c>
      <c r="E156" s="2" t="s">
        <v>86</v>
      </c>
      <c r="F156" s="2" t="s">
        <v>87</v>
      </c>
      <c r="G156" s="2" t="s">
        <v>231</v>
      </c>
      <c r="H156" s="2" t="s">
        <v>240</v>
      </c>
      <c r="I156" s="5">
        <v>44963</v>
      </c>
      <c r="J156" s="58"/>
    </row>
    <row r="157" spans="1:10" x14ac:dyDescent="0.2">
      <c r="A157" s="2" t="s">
        <v>17</v>
      </c>
      <c r="B157" s="2" t="s">
        <v>178</v>
      </c>
      <c r="C157" s="43">
        <v>800</v>
      </c>
      <c r="D157" s="2" t="s">
        <v>226</v>
      </c>
      <c r="E157" s="2" t="s">
        <v>86</v>
      </c>
      <c r="F157" s="2" t="s">
        <v>87</v>
      </c>
      <c r="G157" s="2" t="s">
        <v>231</v>
      </c>
      <c r="H157" s="2" t="s">
        <v>246</v>
      </c>
      <c r="I157" s="5">
        <v>44963</v>
      </c>
      <c r="J157" s="58"/>
    </row>
    <row r="158" spans="1:10" x14ac:dyDescent="0.2">
      <c r="A158" s="2" t="s">
        <v>22</v>
      </c>
      <c r="B158" s="2" t="s">
        <v>182</v>
      </c>
      <c r="C158" s="43">
        <v>607</v>
      </c>
      <c r="D158" s="2" t="s">
        <v>226</v>
      </c>
      <c r="E158" s="2" t="s">
        <v>86</v>
      </c>
      <c r="F158" s="2" t="s">
        <v>87</v>
      </c>
      <c r="G158" s="2" t="s">
        <v>231</v>
      </c>
      <c r="H158" s="2" t="s">
        <v>250</v>
      </c>
      <c r="I158" s="5">
        <v>45012</v>
      </c>
      <c r="J158" s="58"/>
    </row>
    <row r="159" spans="1:10" x14ac:dyDescent="0.2">
      <c r="A159" s="2" t="s">
        <v>98</v>
      </c>
      <c r="B159" s="2" t="s">
        <v>186</v>
      </c>
      <c r="C159" s="43">
        <v>400</v>
      </c>
      <c r="D159" s="2" t="s">
        <v>226</v>
      </c>
      <c r="E159" s="2" t="s">
        <v>86</v>
      </c>
      <c r="F159" s="2" t="s">
        <v>87</v>
      </c>
      <c r="G159" s="2" t="s">
        <v>231</v>
      </c>
      <c r="H159" s="2" t="s">
        <v>252</v>
      </c>
      <c r="I159" s="5">
        <v>45023</v>
      </c>
      <c r="J159" s="58"/>
    </row>
    <row r="160" spans="1:10" x14ac:dyDescent="0.2">
      <c r="A160" s="2" t="s">
        <v>24</v>
      </c>
      <c r="B160" s="2" t="s">
        <v>193</v>
      </c>
      <c r="C160" s="43">
        <v>1200</v>
      </c>
      <c r="D160" s="2" t="s">
        <v>226</v>
      </c>
      <c r="E160" s="2" t="s">
        <v>86</v>
      </c>
      <c r="F160" s="2" t="s">
        <v>87</v>
      </c>
      <c r="G160" s="2" t="s">
        <v>231</v>
      </c>
      <c r="H160" s="2" t="s">
        <v>257</v>
      </c>
      <c r="I160" s="5">
        <v>45078</v>
      </c>
      <c r="J160" s="58"/>
    </row>
    <row r="161" spans="1:10" x14ac:dyDescent="0.2">
      <c r="A161" s="2" t="s">
        <v>24</v>
      </c>
      <c r="B161" s="2" t="s">
        <v>194</v>
      </c>
      <c r="C161" s="43">
        <v>947</v>
      </c>
      <c r="D161" s="2" t="s">
        <v>226</v>
      </c>
      <c r="E161" s="2" t="s">
        <v>86</v>
      </c>
      <c r="F161" s="2" t="s">
        <v>87</v>
      </c>
      <c r="G161" s="2" t="s">
        <v>231</v>
      </c>
      <c r="H161" s="2" t="s">
        <v>258</v>
      </c>
      <c r="I161" s="5">
        <v>45083</v>
      </c>
      <c r="J161" s="58"/>
    </row>
    <row r="162" spans="1:10" x14ac:dyDescent="0.2">
      <c r="A162" s="2" t="s">
        <v>25</v>
      </c>
      <c r="B162" s="2" t="s">
        <v>199</v>
      </c>
      <c r="C162" s="43">
        <v>1124</v>
      </c>
      <c r="D162" s="2" t="s">
        <v>226</v>
      </c>
      <c r="E162" s="2" t="s">
        <v>86</v>
      </c>
      <c r="F162" s="2" t="s">
        <v>87</v>
      </c>
      <c r="G162" s="2" t="s">
        <v>231</v>
      </c>
      <c r="H162" s="2" t="s">
        <v>262</v>
      </c>
      <c r="I162" s="5">
        <v>45089</v>
      </c>
      <c r="J162" s="58"/>
    </row>
    <row r="163" spans="1:10" x14ac:dyDescent="0.2">
      <c r="A163" s="2" t="s">
        <v>27</v>
      </c>
      <c r="B163" s="2" t="s">
        <v>214</v>
      </c>
      <c r="C163" s="43">
        <v>1133</v>
      </c>
      <c r="D163" s="2" t="s">
        <v>226</v>
      </c>
      <c r="E163" s="2" t="s">
        <v>86</v>
      </c>
      <c r="F163" s="2" t="s">
        <v>87</v>
      </c>
      <c r="G163" s="2" t="s">
        <v>231</v>
      </c>
      <c r="H163" s="2" t="s">
        <v>274</v>
      </c>
      <c r="I163" s="5">
        <v>45168</v>
      </c>
      <c r="J163" s="58"/>
    </row>
    <row r="164" spans="1:10" x14ac:dyDescent="0.2">
      <c r="A164" s="2" t="s">
        <v>30</v>
      </c>
      <c r="B164" s="2" t="s">
        <v>219</v>
      </c>
      <c r="C164" s="43">
        <v>1200</v>
      </c>
      <c r="D164" s="2" t="s">
        <v>226</v>
      </c>
      <c r="E164" s="2" t="s">
        <v>86</v>
      </c>
      <c r="F164" s="2" t="s">
        <v>87</v>
      </c>
      <c r="G164" s="2" t="s">
        <v>231</v>
      </c>
      <c r="H164" s="2" t="s">
        <v>278</v>
      </c>
      <c r="I164" s="5">
        <v>45187</v>
      </c>
      <c r="J164" s="58"/>
    </row>
    <row r="165" spans="1:10" x14ac:dyDescent="0.2">
      <c r="A165" s="2" t="s">
        <v>30</v>
      </c>
      <c r="B165" s="2" t="s">
        <v>220</v>
      </c>
      <c r="C165" s="43">
        <v>400</v>
      </c>
      <c r="D165" s="2" t="s">
        <v>226</v>
      </c>
      <c r="E165" s="2" t="s">
        <v>86</v>
      </c>
      <c r="F165" s="2" t="s">
        <v>87</v>
      </c>
      <c r="G165" s="2" t="s">
        <v>231</v>
      </c>
      <c r="H165" s="2" t="s">
        <v>279</v>
      </c>
      <c r="I165" s="5">
        <v>45187</v>
      </c>
      <c r="J165" s="58"/>
    </row>
    <row r="166" spans="1:10" ht="15" x14ac:dyDescent="0.25">
      <c r="A166" s="1" t="s">
        <v>81</v>
      </c>
      <c r="B166" s="1"/>
      <c r="C166" s="47">
        <f>SUM(C150:C165)</f>
        <v>26061</v>
      </c>
    </row>
    <row r="167" spans="1:10" ht="15" x14ac:dyDescent="0.25">
      <c r="A167" s="1" t="s">
        <v>420</v>
      </c>
      <c r="C167" s="48">
        <f>C166+C148+C113</f>
        <v>154056.89000000001</v>
      </c>
    </row>
    <row r="169" spans="1:10" ht="15" x14ac:dyDescent="0.25">
      <c r="A169" s="1" t="s">
        <v>287</v>
      </c>
      <c r="B169" s="1"/>
      <c r="C169" s="48">
        <f>+C167+C84+C12</f>
        <v>327948.69000000006</v>
      </c>
    </row>
  </sheetData>
  <sortState xmlns:xlrd2="http://schemas.microsoft.com/office/spreadsheetml/2017/richdata2" ref="A16:I78">
    <sortCondition ref="G16:G78"/>
    <sortCondition ref="D16:D78"/>
    <sortCondition ref="I16:I78"/>
  </sortState>
  <mergeCells count="6">
    <mergeCell ref="J150:J165"/>
    <mergeCell ref="J6:J10"/>
    <mergeCell ref="J16:J63"/>
    <mergeCell ref="J66:J82"/>
    <mergeCell ref="J86:J112"/>
    <mergeCell ref="J115:J14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Scheudle L1</vt:lpstr>
      <vt:lpstr>Transaction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Watson</dc:creator>
  <cp:lastModifiedBy>Jacob Watson</cp:lastModifiedBy>
  <dcterms:created xsi:type="dcterms:W3CDTF">2025-08-18T12:18:48Z</dcterms:created>
  <dcterms:modified xsi:type="dcterms:W3CDTF">2025-08-22T12:58:06Z</dcterms:modified>
</cp:coreProperties>
</file>