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eneral Accounting\Month End Analysis\PSC Data Requests\PSC - Legacy CCR &amp; RTEP Filing 2025-00193\DR 1\Final Files Posted to OneDrive for Regulatory\"/>
    </mc:Choice>
  </mc:AlternateContent>
  <xr:revisionPtr revIDLastSave="0" documentId="8_{E9D1334B-6897-4557-9F35-C92C4BBF7C43}" xr6:coauthVersionLast="47" xr6:coauthVersionMax="47" xr10:uidLastSave="{00000000-0000-0000-0000-000000000000}"/>
  <bookViews>
    <workbookView xWindow="28680" yWindow="-1875" windowWidth="29040" windowHeight="17520" tabRatio="860" xr2:uid="{B1FABA87-61B6-4D67-9F11-BD23C2CA6008}"/>
  </bookViews>
  <sheets>
    <sheet name="DR 1 - Request 1 - RTEP basis" sheetId="4" r:id="rId1"/>
  </sheets>
  <definedNames>
    <definedName name="APN">#REF!</definedName>
    <definedName name="ASD">#REF!</definedName>
    <definedName name="NvsASD">"V2019-04-30"</definedName>
    <definedName name="NvsAutoDrillOk">"VN"</definedName>
    <definedName name="NvsElapsedTime">0.0000231481462833472</definedName>
    <definedName name="NvsEndTime">43595.6765162037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"VEKPC"</definedName>
    <definedName name="NvsReqBU">"VEKPC"</definedName>
    <definedName name="NvsReqBUOnly">"VY"</definedName>
    <definedName name="NvsTransLed">"VN"</definedName>
    <definedName name="NvsTreeASD">"V2019-04-30"</definedName>
    <definedName name="NvsValTbl.ACCOUNT">"GL_ACCOUNT_TBL"</definedName>
    <definedName name="NvsValTbl.PRODUCT">"PRODUCT_TBL"</definedName>
    <definedName name="runti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4" l="1"/>
  <c r="E13" i="4" l="1"/>
  <c r="E14" i="4"/>
  <c r="E15" i="4"/>
  <c r="E16" i="4"/>
  <c r="E17" i="4"/>
  <c r="E18" i="4"/>
  <c r="E19" i="4"/>
  <c r="E20" i="4"/>
  <c r="E21" i="4"/>
  <c r="E22" i="4"/>
  <c r="E23" i="4"/>
  <c r="E24" i="4"/>
  <c r="C25" i="4"/>
  <c r="D25" i="4"/>
  <c r="E27" i="4"/>
  <c r="E28" i="4"/>
  <c r="E29" i="4"/>
  <c r="E30" i="4"/>
  <c r="E31" i="4"/>
  <c r="E32" i="4"/>
  <c r="E33" i="4"/>
  <c r="E34" i="4"/>
  <c r="E35" i="4"/>
  <c r="E36" i="4"/>
  <c r="E37" i="4"/>
  <c r="E38" i="4"/>
  <c r="C39" i="4"/>
  <c r="D39" i="4"/>
  <c r="E41" i="4"/>
  <c r="E42" i="4"/>
  <c r="E43" i="4"/>
  <c r="E44" i="4"/>
  <c r="E45" i="4"/>
  <c r="E46" i="4"/>
  <c r="E47" i="4"/>
  <c r="E48" i="4"/>
  <c r="E49" i="4"/>
  <c r="E50" i="4"/>
  <c r="E51" i="4"/>
  <c r="E52" i="4"/>
  <c r="C53" i="4"/>
  <c r="D53" i="4"/>
  <c r="E25" i="4" l="1"/>
  <c r="E53" i="4"/>
  <c r="E39" i="4"/>
  <c r="E58" i="4" l="1"/>
</calcChain>
</file>

<file path=xl/sharedStrings.xml><?xml version="1.0" encoding="utf-8"?>
<sst xmlns="http://schemas.openxmlformats.org/spreadsheetml/2006/main" count="17" uniqueCount="15">
  <si>
    <t>East Kentucky Power Cooperative, Inc.</t>
  </si>
  <si>
    <t>RTEP Expenses</t>
  </si>
  <si>
    <t xml:space="preserve">Regional Transmission Expansion Plan ("RTEP") expenses, PJM Billing Code 1108, and </t>
  </si>
  <si>
    <t>Transmission Enhancement Settlement expenses, PJM Billing Code 1115, as recorded in</t>
  </si>
  <si>
    <t>Account No. 565000.</t>
  </si>
  <si>
    <t>Code 1108</t>
  </si>
  <si>
    <t>Code 1115</t>
  </si>
  <si>
    <t>Total RTEP</t>
  </si>
  <si>
    <t>Month</t>
  </si>
  <si>
    <t>Charges</t>
  </si>
  <si>
    <t>Total 2023</t>
  </si>
  <si>
    <t>Total 2024</t>
  </si>
  <si>
    <t>Total 2025</t>
  </si>
  <si>
    <t>Annualized 2025 RTEP</t>
  </si>
  <si>
    <t>Recovered in base rates in 2021-00103 Rate Case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</si>
</sst>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m\-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3" applyFont="1"/>
    <xf numFmtId="0" fontId="5" fillId="0" borderId="0" xfId="3" applyFont="1" applyAlignment="1">
      <alignment horizontal="right"/>
    </xf>
    <xf numFmtId="0" fontId="4" fillId="0" borderId="0" xfId="3" applyFont="1" applyAlignment="1">
      <alignment horizontal="center"/>
    </xf>
    <xf numFmtId="0" fontId="4" fillId="0" borderId="3" xfId="3" applyFont="1" applyBorder="1" applyAlignment="1">
      <alignment horizontal="center"/>
    </xf>
    <xf numFmtId="6" fontId="4" fillId="0" borderId="0" xfId="3" applyNumberFormat="1" applyFont="1"/>
    <xf numFmtId="164" fontId="4" fillId="0" borderId="0" xfId="3" quotePrefix="1" applyNumberFormat="1" applyFont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0" borderId="0" xfId="3" quotePrefix="1" applyFont="1"/>
    <xf numFmtId="6" fontId="4" fillId="0" borderId="1" xfId="3" applyNumberFormat="1" applyFont="1" applyBorder="1"/>
    <xf numFmtId="0" fontId="4" fillId="0" borderId="0" xfId="3" applyFont="1" applyAlignment="1">
      <alignment horizontal="right"/>
    </xf>
    <xf numFmtId="6" fontId="4" fillId="0" borderId="2" xfId="3" applyNumberFormat="1" applyFont="1" applyBorder="1"/>
    <xf numFmtId="164" fontId="4" fillId="0" borderId="0" xfId="3" quotePrefix="1" applyNumberFormat="1" applyFont="1"/>
    <xf numFmtId="164" fontId="4" fillId="0" borderId="0" xfId="3" applyNumberFormat="1" applyFont="1"/>
    <xf numFmtId="44" fontId="4" fillId="0" borderId="0" xfId="1" applyFont="1"/>
    <xf numFmtId="44" fontId="4" fillId="0" borderId="2" xfId="1" applyFont="1" applyBorder="1"/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Continuous"/>
    </xf>
  </cellXfs>
  <cellStyles count="5">
    <cellStyle name="Currency" xfId="1" builtinId="4"/>
    <cellStyle name="Currency 2" xfId="4" xr:uid="{37F7763F-933C-4177-9A70-C2CF1679E8AC}"/>
    <cellStyle name="Normal" xfId="0" builtinId="0"/>
    <cellStyle name="Normal 17" xfId="2" xr:uid="{CEE69294-165D-44F1-9039-4C93A8F877F7}"/>
    <cellStyle name="Normal 2" xfId="3" xr:uid="{7FBA5953-06DC-4AD5-92CA-918E8192B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20</xdr:row>
      <xdr:rowOff>0</xdr:rowOff>
    </xdr:from>
    <xdr:ext cx="15847206" cy="2792380"/>
    <xdr:pic>
      <xdr:nvPicPr>
        <xdr:cNvPr id="7" name="Picture 6">
          <a:extLst>
            <a:ext uri="{FF2B5EF4-FFF2-40B4-BE49-F238E27FC236}">
              <a16:creationId xmlns:a16="http://schemas.microsoft.com/office/drawing/2014/main" id="{517FFF37-708F-45BF-B89C-F8954C8A7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8750" y="3386667"/>
          <a:ext cx="15847206" cy="2792380"/>
        </a:xfrm>
        <a:prstGeom prst="rect">
          <a:avLst/>
        </a:prstGeom>
      </xdr:spPr>
    </xdr:pic>
    <xdr:clientData/>
  </xdr:oneCellAnchor>
  <xdr:twoCellAnchor editAs="oneCell">
    <xdr:from>
      <xdr:col>6</xdr:col>
      <xdr:colOff>0</xdr:colOff>
      <xdr:row>39</xdr:row>
      <xdr:rowOff>0</xdr:rowOff>
    </xdr:from>
    <xdr:to>
      <xdr:col>16</xdr:col>
      <xdr:colOff>476503</xdr:colOff>
      <xdr:row>52</xdr:row>
      <xdr:rowOff>78616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6B3652A-F50F-4411-9646-864CBFB69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8750" y="6604000"/>
          <a:ext cx="12741740" cy="2279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9490-C705-4C01-BF82-06B5161E4CE3}">
  <sheetPr>
    <pageSetUpPr fitToPage="1"/>
  </sheetPr>
  <dimension ref="A2:K59"/>
  <sheetViews>
    <sheetView tabSelected="1" zoomScale="90" zoomScaleNormal="90" workbookViewId="0">
      <selection activeCell="E56" sqref="E56"/>
    </sheetView>
  </sheetViews>
  <sheetFormatPr defaultColWidth="17.85546875" defaultRowHeight="13.15"/>
  <cols>
    <col min="1" max="1" width="7" style="1" customWidth="1"/>
    <col min="2" max="2" width="20.28515625" style="1" customWidth="1"/>
    <col min="3" max="16384" width="17.85546875" style="1"/>
  </cols>
  <sheetData>
    <row r="2" spans="1:11">
      <c r="F2" s="2"/>
    </row>
    <row r="3" spans="1:11">
      <c r="A3" s="17" t="s">
        <v>0</v>
      </c>
      <c r="B3" s="17"/>
      <c r="C3" s="17"/>
      <c r="D3" s="17"/>
      <c r="E3" s="17"/>
      <c r="F3" s="16"/>
    </row>
    <row r="4" spans="1:11">
      <c r="A4" s="17" t="s">
        <v>1</v>
      </c>
      <c r="B4" s="17"/>
      <c r="C4" s="17"/>
      <c r="D4" s="17"/>
      <c r="E4" s="17"/>
      <c r="F4" s="16"/>
    </row>
    <row r="6" spans="1:11">
      <c r="A6" s="1" t="s">
        <v>2</v>
      </c>
    </row>
    <row r="7" spans="1:11">
      <c r="A7" s="1" t="s">
        <v>3</v>
      </c>
    </row>
    <row r="8" spans="1:11">
      <c r="A8" s="1" t="s">
        <v>4</v>
      </c>
    </row>
    <row r="10" spans="1:11">
      <c r="C10" s="3" t="s">
        <v>5</v>
      </c>
      <c r="D10" s="3" t="s">
        <v>6</v>
      </c>
      <c r="E10" s="3" t="s">
        <v>7</v>
      </c>
    </row>
    <row r="11" spans="1:11" ht="13.9" thickBot="1">
      <c r="B11" s="4" t="s">
        <v>8</v>
      </c>
      <c r="C11" s="4" t="s">
        <v>9</v>
      </c>
      <c r="D11" s="4" t="s">
        <v>9</v>
      </c>
      <c r="E11" s="4" t="s">
        <v>9</v>
      </c>
    </row>
    <row r="12" spans="1:11">
      <c r="I12" s="5"/>
      <c r="J12" s="5"/>
      <c r="K12" s="5"/>
    </row>
    <row r="13" spans="1:11">
      <c r="B13" s="6">
        <v>44927</v>
      </c>
      <c r="C13" s="5">
        <v>993370</v>
      </c>
      <c r="D13" s="5">
        <v>-39014.82</v>
      </c>
      <c r="E13" s="5">
        <f t="shared" ref="E13:E24" si="0">C13+D13</f>
        <v>954355.18</v>
      </c>
      <c r="I13" s="5"/>
      <c r="J13" s="5"/>
      <c r="K13" s="5"/>
    </row>
    <row r="14" spans="1:11">
      <c r="B14" s="7">
        <v>44958</v>
      </c>
      <c r="C14" s="5">
        <v>954661</v>
      </c>
      <c r="D14" s="5">
        <v>-39014.82</v>
      </c>
      <c r="E14" s="5">
        <f t="shared" si="0"/>
        <v>915646.18</v>
      </c>
      <c r="I14" s="5"/>
      <c r="J14" s="5"/>
      <c r="K14" s="5"/>
    </row>
    <row r="15" spans="1:11">
      <c r="B15" s="6">
        <v>44986</v>
      </c>
      <c r="C15" s="5">
        <v>954683</v>
      </c>
      <c r="D15" s="5">
        <v>-39014.82</v>
      </c>
      <c r="E15" s="5">
        <f t="shared" si="0"/>
        <v>915668.18</v>
      </c>
      <c r="I15" s="5"/>
      <c r="J15" s="5"/>
      <c r="K15" s="5"/>
    </row>
    <row r="16" spans="1:11">
      <c r="B16" s="7">
        <v>45017</v>
      </c>
      <c r="C16" s="5">
        <v>956122</v>
      </c>
      <c r="D16" s="5">
        <v>-39014.82</v>
      </c>
      <c r="E16" s="5">
        <f t="shared" si="0"/>
        <v>917107.18</v>
      </c>
      <c r="I16" s="5"/>
      <c r="J16" s="5"/>
      <c r="K16" s="5"/>
    </row>
    <row r="17" spans="2:11">
      <c r="B17" s="6">
        <v>45047</v>
      </c>
      <c r="C17" s="5">
        <v>956121</v>
      </c>
      <c r="D17" s="5">
        <v>-39014.82</v>
      </c>
      <c r="E17" s="5">
        <f t="shared" si="0"/>
        <v>917106.18</v>
      </c>
      <c r="H17" s="8"/>
      <c r="I17" s="5"/>
      <c r="J17" s="5"/>
      <c r="K17" s="5"/>
    </row>
    <row r="18" spans="2:11">
      <c r="B18" s="7">
        <v>45078</v>
      </c>
      <c r="C18" s="5">
        <v>981110</v>
      </c>
      <c r="D18" s="5">
        <v>-39014.82</v>
      </c>
      <c r="E18" s="5">
        <f t="shared" si="0"/>
        <v>942095.18</v>
      </c>
      <c r="H18" s="8"/>
      <c r="I18" s="5"/>
      <c r="J18" s="5"/>
      <c r="K18" s="5"/>
    </row>
    <row r="19" spans="2:11">
      <c r="B19" s="6">
        <v>45108</v>
      </c>
      <c r="C19" s="5">
        <v>981111</v>
      </c>
      <c r="D19" s="5">
        <v>-39014.82</v>
      </c>
      <c r="E19" s="5">
        <f t="shared" si="0"/>
        <v>942096.18</v>
      </c>
      <c r="I19" s="5"/>
      <c r="J19" s="5"/>
      <c r="K19" s="5"/>
    </row>
    <row r="20" spans="2:11">
      <c r="B20" s="7">
        <v>45139</v>
      </c>
      <c r="C20" s="5">
        <v>981111</v>
      </c>
      <c r="D20" s="5">
        <v>-39014.82</v>
      </c>
      <c r="E20" s="5">
        <f t="shared" si="0"/>
        <v>942096.18</v>
      </c>
      <c r="I20" s="5"/>
      <c r="J20" s="5"/>
      <c r="K20" s="5"/>
    </row>
    <row r="21" spans="2:11">
      <c r="B21" s="6">
        <v>45170</v>
      </c>
      <c r="C21" s="5">
        <v>981111</v>
      </c>
      <c r="D21" s="5">
        <v>-39014.82</v>
      </c>
      <c r="E21" s="5">
        <f t="shared" si="0"/>
        <v>942096.18</v>
      </c>
      <c r="I21" s="5"/>
      <c r="J21" s="5"/>
      <c r="K21" s="5"/>
    </row>
    <row r="22" spans="2:11">
      <c r="B22" s="7">
        <v>45200</v>
      </c>
      <c r="C22" s="5">
        <v>981111</v>
      </c>
      <c r="D22" s="5">
        <v>-39014.82</v>
      </c>
      <c r="E22" s="5">
        <f t="shared" si="0"/>
        <v>942096.18</v>
      </c>
      <c r="I22" s="5"/>
      <c r="J22" s="5"/>
      <c r="K22" s="5"/>
    </row>
    <row r="23" spans="2:11">
      <c r="B23" s="6">
        <v>45231</v>
      </c>
      <c r="C23" s="5">
        <v>981110</v>
      </c>
      <c r="D23" s="5">
        <v>-39014.82</v>
      </c>
      <c r="E23" s="5">
        <f t="shared" si="0"/>
        <v>942095.18</v>
      </c>
      <c r="H23" s="8"/>
      <c r="I23" s="5"/>
      <c r="J23" s="5"/>
      <c r="K23" s="5"/>
    </row>
    <row r="24" spans="2:11">
      <c r="B24" s="7">
        <v>45261</v>
      </c>
      <c r="C24" s="9">
        <v>890614</v>
      </c>
      <c r="D24" s="5">
        <v>-39014.82</v>
      </c>
      <c r="E24" s="9">
        <f t="shared" si="0"/>
        <v>851599.18</v>
      </c>
      <c r="I24" s="5"/>
      <c r="J24" s="5"/>
      <c r="K24" s="5"/>
    </row>
    <row r="25" spans="2:11" ht="13.9" thickBot="1">
      <c r="B25" s="10" t="s">
        <v>10</v>
      </c>
      <c r="C25" s="11">
        <f>SUM(C13:C24)</f>
        <v>11592235</v>
      </c>
      <c r="D25" s="11">
        <f>SUM(D13:D24)</f>
        <v>-468177.84</v>
      </c>
      <c r="E25" s="11">
        <f>SUM(E13:E24)</f>
        <v>11124057.159999998</v>
      </c>
      <c r="K25" s="5"/>
    </row>
    <row r="26" spans="2:11" ht="13.9" thickTop="1">
      <c r="B26" s="10"/>
      <c r="C26" s="5"/>
      <c r="D26" s="5"/>
      <c r="E26" s="5"/>
      <c r="K26" s="5"/>
    </row>
    <row r="27" spans="2:11">
      <c r="B27" s="12">
        <v>45292</v>
      </c>
      <c r="C27" s="5">
        <v>903212.67</v>
      </c>
      <c r="D27" s="5">
        <v>-38984.550000000003</v>
      </c>
      <c r="E27" s="5">
        <f t="shared" ref="E27:E38" si="1">C27+D27</f>
        <v>864228.12</v>
      </c>
    </row>
    <row r="28" spans="2:11">
      <c r="B28" s="13">
        <v>45323</v>
      </c>
      <c r="C28" s="5">
        <v>906154.63</v>
      </c>
      <c r="D28" s="5">
        <v>-38984.550000000003</v>
      </c>
      <c r="E28" s="5">
        <f t="shared" si="1"/>
        <v>867170.08</v>
      </c>
      <c r="H28" s="8"/>
      <c r="I28" s="5"/>
      <c r="J28" s="5"/>
      <c r="K28" s="5"/>
    </row>
    <row r="29" spans="2:11">
      <c r="B29" s="13">
        <v>45352</v>
      </c>
      <c r="C29" s="5">
        <v>906154.63</v>
      </c>
      <c r="D29" s="5">
        <v>-38984.550000000003</v>
      </c>
      <c r="E29" s="5">
        <f t="shared" si="1"/>
        <v>867170.08</v>
      </c>
      <c r="I29" s="5"/>
      <c r="J29" s="5"/>
      <c r="K29" s="5"/>
    </row>
    <row r="30" spans="2:11">
      <c r="B30" s="12">
        <v>45383</v>
      </c>
      <c r="C30" s="5">
        <v>906154.63</v>
      </c>
      <c r="D30" s="5">
        <v>-38984.550000000003</v>
      </c>
      <c r="E30" s="5">
        <f t="shared" si="1"/>
        <v>867170.08</v>
      </c>
      <c r="I30" s="5"/>
      <c r="J30" s="5"/>
      <c r="K30" s="5"/>
    </row>
    <row r="31" spans="2:11">
      <c r="B31" s="13">
        <v>45413</v>
      </c>
      <c r="C31" s="5">
        <v>906154.63</v>
      </c>
      <c r="D31" s="5">
        <v>-38984.550000000003</v>
      </c>
      <c r="E31" s="5">
        <f t="shared" si="1"/>
        <v>867170.08</v>
      </c>
      <c r="I31" s="5"/>
      <c r="J31" s="5"/>
      <c r="K31" s="5"/>
    </row>
    <row r="32" spans="2:11">
      <c r="B32" s="13">
        <v>45444</v>
      </c>
      <c r="C32" s="5">
        <v>899590.55</v>
      </c>
      <c r="D32" s="5">
        <v>-38984.550000000003</v>
      </c>
      <c r="E32" s="5">
        <f t="shared" si="1"/>
        <v>860606</v>
      </c>
      <c r="I32" s="5"/>
      <c r="J32" s="5"/>
      <c r="K32" s="5"/>
    </row>
    <row r="33" spans="2:11">
      <c r="B33" s="12">
        <v>45474</v>
      </c>
      <c r="C33" s="5">
        <v>899590.55</v>
      </c>
      <c r="D33" s="5">
        <v>-38984.550000000003</v>
      </c>
      <c r="E33" s="5">
        <f t="shared" si="1"/>
        <v>860606</v>
      </c>
      <c r="I33" s="5"/>
      <c r="J33" s="5"/>
      <c r="K33" s="5"/>
    </row>
    <row r="34" spans="2:11">
      <c r="B34" s="13">
        <v>45505</v>
      </c>
      <c r="C34" s="5">
        <v>899590.55</v>
      </c>
      <c r="D34" s="5">
        <v>-38984.550000000003</v>
      </c>
      <c r="E34" s="5">
        <f t="shared" si="1"/>
        <v>860606</v>
      </c>
      <c r="I34" s="5"/>
      <c r="J34" s="5"/>
      <c r="K34" s="5"/>
    </row>
    <row r="35" spans="2:11">
      <c r="B35" s="13">
        <v>45536</v>
      </c>
      <c r="C35" s="5">
        <v>899590.55</v>
      </c>
      <c r="D35" s="5">
        <v>-38984.550000000003</v>
      </c>
      <c r="E35" s="5">
        <f t="shared" si="1"/>
        <v>860606</v>
      </c>
      <c r="I35" s="5"/>
      <c r="J35" s="5"/>
      <c r="K35" s="5"/>
    </row>
    <row r="36" spans="2:11">
      <c r="B36" s="12">
        <v>45566</v>
      </c>
      <c r="C36" s="5">
        <v>899590.55</v>
      </c>
      <c r="D36" s="5">
        <v>-38984.550000000003</v>
      </c>
      <c r="E36" s="5">
        <f t="shared" si="1"/>
        <v>860606</v>
      </c>
      <c r="I36" s="5"/>
      <c r="J36" s="5"/>
      <c r="K36" s="5"/>
    </row>
    <row r="37" spans="2:11">
      <c r="B37" s="13">
        <v>45597</v>
      </c>
      <c r="C37" s="5">
        <v>899590.55</v>
      </c>
      <c r="D37" s="5">
        <v>-38984.550000000003</v>
      </c>
      <c r="E37" s="5">
        <f t="shared" si="1"/>
        <v>860606</v>
      </c>
      <c r="I37" s="5"/>
      <c r="J37" s="5"/>
      <c r="K37" s="5"/>
    </row>
    <row r="38" spans="2:11">
      <c r="B38" s="13">
        <v>45627</v>
      </c>
      <c r="C38" s="9">
        <v>899590.55</v>
      </c>
      <c r="D38" s="5">
        <v>-38984.550000000003</v>
      </c>
      <c r="E38" s="9">
        <f t="shared" si="1"/>
        <v>860606</v>
      </c>
      <c r="I38" s="5"/>
      <c r="J38" s="5"/>
      <c r="K38" s="5"/>
    </row>
    <row r="39" spans="2:11" ht="13.9" thickBot="1">
      <c r="B39" s="7" t="s">
        <v>11</v>
      </c>
      <c r="C39" s="11">
        <f>SUM(C27:C38)</f>
        <v>10824965.040000001</v>
      </c>
      <c r="D39" s="11">
        <f>SUM(D27:D38)</f>
        <v>-467814.59999999992</v>
      </c>
      <c r="E39" s="11">
        <f>SUM(E27:E38)</f>
        <v>10357150.439999999</v>
      </c>
      <c r="H39" s="8"/>
      <c r="I39" s="5"/>
      <c r="J39" s="5"/>
      <c r="K39" s="5"/>
    </row>
    <row r="40" spans="2:11" ht="13.9" thickTop="1">
      <c r="B40" s="13"/>
    </row>
    <row r="41" spans="2:11">
      <c r="B41" s="12">
        <v>45658</v>
      </c>
      <c r="C41" s="5">
        <v>2484487.56</v>
      </c>
      <c r="D41" s="5">
        <v>-39043.97</v>
      </c>
      <c r="E41" s="5">
        <f t="shared" ref="E41:E52" si="2">C41+D41</f>
        <v>2445443.59</v>
      </c>
    </row>
    <row r="42" spans="2:11">
      <c r="B42" s="13">
        <v>45689</v>
      </c>
      <c r="C42" s="5">
        <v>2501618.42</v>
      </c>
      <c r="D42" s="5">
        <v>-39043.97</v>
      </c>
      <c r="E42" s="5">
        <f t="shared" si="2"/>
        <v>2462574.4499999997</v>
      </c>
    </row>
    <row r="43" spans="2:11">
      <c r="B43" s="12">
        <v>45717</v>
      </c>
      <c r="C43" s="5">
        <v>2501587.66</v>
      </c>
      <c r="D43" s="5">
        <v>-39043.97</v>
      </c>
      <c r="E43" s="5">
        <f t="shared" si="2"/>
        <v>2462543.69</v>
      </c>
    </row>
    <row r="44" spans="2:11">
      <c r="B44" s="13">
        <v>45748</v>
      </c>
      <c r="C44" s="5">
        <v>2501618.42</v>
      </c>
      <c r="D44" s="5">
        <v>-39043.97</v>
      </c>
      <c r="E44" s="5">
        <f t="shared" si="2"/>
        <v>2462574.4499999997</v>
      </c>
    </row>
    <row r="45" spans="2:11">
      <c r="B45" s="12">
        <v>45778</v>
      </c>
      <c r="C45" s="5">
        <v>2501618.42</v>
      </c>
      <c r="D45" s="5">
        <v>-39043.97</v>
      </c>
      <c r="E45" s="5">
        <f t="shared" si="2"/>
        <v>2462574.4499999997</v>
      </c>
    </row>
    <row r="46" spans="2:11">
      <c r="B46" s="13">
        <v>45809</v>
      </c>
      <c r="C46" s="5">
        <v>2487917.44</v>
      </c>
      <c r="D46" s="5">
        <v>-39043.97</v>
      </c>
      <c r="E46" s="5">
        <f t="shared" si="2"/>
        <v>2448873.4699999997</v>
      </c>
    </row>
    <row r="47" spans="2:11">
      <c r="B47" s="12">
        <v>45839</v>
      </c>
      <c r="C47" s="5"/>
      <c r="D47" s="5"/>
      <c r="E47" s="5">
        <f t="shared" si="2"/>
        <v>0</v>
      </c>
    </row>
    <row r="48" spans="2:11">
      <c r="B48" s="13">
        <v>45870</v>
      </c>
      <c r="C48" s="5"/>
      <c r="D48" s="5"/>
      <c r="E48" s="5">
        <f t="shared" si="2"/>
        <v>0</v>
      </c>
    </row>
    <row r="49" spans="2:5">
      <c r="B49" s="12">
        <v>45901</v>
      </c>
      <c r="C49" s="5"/>
      <c r="D49" s="5"/>
      <c r="E49" s="5">
        <f t="shared" si="2"/>
        <v>0</v>
      </c>
    </row>
    <row r="50" spans="2:5">
      <c r="B50" s="13">
        <v>45931</v>
      </c>
      <c r="C50" s="5"/>
      <c r="D50" s="5"/>
      <c r="E50" s="5">
        <f t="shared" si="2"/>
        <v>0</v>
      </c>
    </row>
    <row r="51" spans="2:5">
      <c r="B51" s="12">
        <v>45962</v>
      </c>
      <c r="C51" s="5"/>
      <c r="D51" s="5"/>
      <c r="E51" s="5">
        <f t="shared" si="2"/>
        <v>0</v>
      </c>
    </row>
    <row r="52" spans="2:5">
      <c r="B52" s="13">
        <v>45992</v>
      </c>
      <c r="C52" s="9"/>
      <c r="D52" s="5"/>
      <c r="E52" s="9">
        <f t="shared" si="2"/>
        <v>0</v>
      </c>
    </row>
    <row r="53" spans="2:5" ht="13.9" thickBot="1">
      <c r="B53" s="7" t="s">
        <v>12</v>
      </c>
      <c r="C53" s="11">
        <f>SUM(C41:C52)</f>
        <v>14978847.92</v>
      </c>
      <c r="D53" s="11">
        <f>SUM(D41:D52)</f>
        <v>-234263.82</v>
      </c>
      <c r="E53" s="11">
        <f>SUM(E41:E52)</f>
        <v>14744584.099999998</v>
      </c>
    </row>
    <row r="54" spans="2:5" ht="13.9" thickTop="1"/>
    <row r="55" spans="2:5">
      <c r="C55" s="14"/>
    </row>
    <row r="56" spans="2:5">
      <c r="D56" s="10" t="s">
        <v>13</v>
      </c>
      <c r="E56" s="14">
        <f>ROUND((E53/6)*12,0)</f>
        <v>29489168</v>
      </c>
    </row>
    <row r="57" spans="2:5">
      <c r="D57" s="10" t="s">
        <v>14</v>
      </c>
      <c r="E57" s="14">
        <v>-9343801</v>
      </c>
    </row>
    <row r="58" spans="2:5" ht="13.9" thickBot="1">
      <c r="E58" s="15">
        <f>SUM(E56:E57)</f>
        <v>20145367</v>
      </c>
    </row>
    <row r="59" spans="2:5" ht="13.9" thickTop="1">
      <c r="C59" s="14"/>
    </row>
  </sheetData>
  <pageMargins left="0.7" right="0.7" top="0.75" bottom="0.75" header="0.3" footer="0.3"/>
  <pageSetup scale="3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ED68AB-21E4-4BB2-ADB7-192592F9CFA3}"/>
</file>

<file path=customXml/itemProps2.xml><?xml version="1.0" encoding="utf-8"?>
<ds:datastoreItem xmlns:ds="http://schemas.openxmlformats.org/officeDocument/2006/customXml" ds:itemID="{5C8964C6-9473-48A5-80AF-C4FFC656374B}"/>
</file>

<file path=customXml/itemProps3.xml><?xml version="1.0" encoding="utf-8"?>
<ds:datastoreItem xmlns:ds="http://schemas.openxmlformats.org/officeDocument/2006/customXml" ds:itemID="{B7B81E69-44B3-4E62-B914-B4487CF4D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Kentucky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Kara Clark</dc:creator>
  <cp:keywords/>
  <dc:description/>
  <cp:lastModifiedBy>Jerry Purvis</cp:lastModifiedBy>
  <cp:revision/>
  <dcterms:created xsi:type="dcterms:W3CDTF">2025-06-02T14:54:24Z</dcterms:created>
  <dcterms:modified xsi:type="dcterms:W3CDTF">2025-07-29T18:32:14Z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