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Farmdale WD/"/>
    </mc:Choice>
  </mc:AlternateContent>
  <xr:revisionPtr revIDLastSave="0" documentId="8_{F712730B-7ABA-42DD-8016-251431F4A4CD}" xr6:coauthVersionLast="47" xr6:coauthVersionMax="47" xr10:uidLastSave="{00000000-0000-0000-0000-000000000000}"/>
  <bookViews>
    <workbookView xWindow="-98" yWindow="-98" windowWidth="21795" windowHeight="13875" xr2:uid="{771EF80D-9AF9-4A65-9D7E-6B7947656340}"/>
  </bookViews>
  <sheets>
    <sheet name="Sheet1" sheetId="1" r:id="rId1"/>
  </sheets>
  <definedNames>
    <definedName name="_xlnm.Print_Area" localSheetId="0">Sheet1!$A$1:$M$75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1" l="1"/>
  <c r="L71" i="1"/>
  <c r="M68" i="1"/>
  <c r="L65" i="1"/>
  <c r="M65" i="1" s="1"/>
  <c r="M58" i="1"/>
  <c r="M56" i="1"/>
  <c r="L56" i="1"/>
  <c r="M40" i="1"/>
  <c r="M39" i="1"/>
  <c r="M38" i="1"/>
  <c r="M36" i="1"/>
  <c r="L36" i="1"/>
  <c r="M33" i="1"/>
  <c r="M32" i="1"/>
  <c r="M31" i="1"/>
  <c r="M30" i="1"/>
  <c r="M29" i="1"/>
  <c r="M28" i="1"/>
  <c r="M26" i="1"/>
  <c r="M22" i="1"/>
  <c r="M17" i="1"/>
  <c r="M15" i="1"/>
  <c r="M11" i="1"/>
  <c r="L26" i="1"/>
  <c r="D22" i="1"/>
  <c r="L15" i="1"/>
  <c r="L11" i="1"/>
  <c r="L8" i="1"/>
  <c r="M8" i="1" s="1"/>
  <c r="C71" i="1"/>
  <c r="C61" i="1"/>
  <c r="C53" i="1"/>
  <c r="C18" i="1"/>
  <c r="C73" i="1" l="1"/>
</calcChain>
</file>

<file path=xl/sharedStrings.xml><?xml version="1.0" encoding="utf-8"?>
<sst xmlns="http://schemas.openxmlformats.org/spreadsheetml/2006/main" count="133" uniqueCount="130">
  <si>
    <t>Operating Revenues</t>
  </si>
  <si>
    <t>Water Sales</t>
  </si>
  <si>
    <t>Forfeited Discounts</t>
  </si>
  <si>
    <t>Miscellaneous</t>
  </si>
  <si>
    <t xml:space="preserve">Rents from water property </t>
  </si>
  <si>
    <t>Total Operating Revenues</t>
  </si>
  <si>
    <t>Operating Expenses</t>
  </si>
  <si>
    <t>Salaries and Wages-Employees</t>
  </si>
  <si>
    <t>Salaries and Wages-Directors</t>
  </si>
  <si>
    <t>Employee Pensions and Benefits</t>
  </si>
  <si>
    <t>Purchased Water</t>
  </si>
  <si>
    <t>Purchased Power</t>
  </si>
  <si>
    <t>Materials and Supplies</t>
  </si>
  <si>
    <t>Contractual Services-Accounting</t>
  </si>
  <si>
    <t>Contractual Services-Legal</t>
  </si>
  <si>
    <t>Contractual Services-Water Testing</t>
  </si>
  <si>
    <t>Transportation</t>
  </si>
  <si>
    <t>Insurance-General Liability</t>
  </si>
  <si>
    <t>Insurance-Workers Compensation</t>
  </si>
  <si>
    <t>Advertising</t>
  </si>
  <si>
    <t>Rate Case Expenses</t>
  </si>
  <si>
    <t>Miscellansous Expense</t>
  </si>
  <si>
    <t>Total Operating Expenses</t>
  </si>
  <si>
    <t>Other Expenses</t>
  </si>
  <si>
    <t>Depreciation</t>
  </si>
  <si>
    <t>Taxes</t>
  </si>
  <si>
    <t>Total Other Expenses</t>
  </si>
  <si>
    <t>Other Income</t>
  </si>
  <si>
    <t>Interest Income</t>
  </si>
  <si>
    <t>Non-Utility Income</t>
  </si>
  <si>
    <t>Total Other Income</t>
  </si>
  <si>
    <t>Net Income</t>
  </si>
  <si>
    <t>Schedule of Adjusted Operations</t>
  </si>
  <si>
    <t>Farmdale Water District</t>
  </si>
  <si>
    <t>403.1</t>
  </si>
  <si>
    <t>403.2</t>
  </si>
  <si>
    <t>406</t>
  </si>
  <si>
    <t>407</t>
  </si>
  <si>
    <t>407.1</t>
  </si>
  <si>
    <t>408</t>
  </si>
  <si>
    <t>409</t>
  </si>
  <si>
    <t>410</t>
  </si>
  <si>
    <t>414</t>
  </si>
  <si>
    <t>415</t>
  </si>
  <si>
    <t>500</t>
  </si>
  <si>
    <t>501</t>
  </si>
  <si>
    <t>502</t>
  </si>
  <si>
    <t>503</t>
  </si>
  <si>
    <t>503.5</t>
  </si>
  <si>
    <t>504</t>
  </si>
  <si>
    <t>505</t>
  </si>
  <si>
    <t>506</t>
  </si>
  <si>
    <t>507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</si>
  <si>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</si>
  <si>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</si>
  <si>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</si>
  <si>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</si>
  <si>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</si>
  <si>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</si>
  <si>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</si>
  <si>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</si>
  <si>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</si>
  <si>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519</t>
  </si>
  <si>
    <t>520</t>
  </si>
  <si>
    <t>523</t>
  </si>
  <si>
    <t>526</t>
  </si>
  <si>
    <t>527</t>
  </si>
  <si>
    <t>539</t>
  </si>
  <si>
    <t>541</t>
  </si>
  <si>
    <t>544</t>
  </si>
  <si>
    <t>546</t>
  </si>
  <si>
    <t>553</t>
  </si>
  <si>
    <t>554</t>
  </si>
  <si>
    <t>555</t>
  </si>
  <si>
    <t>559</t>
  </si>
  <si>
    <t>560</t>
  </si>
  <si>
    <t>561</t>
  </si>
  <si>
    <t>562</t>
  </si>
  <si>
    <t>Sales, Residential</t>
  </si>
  <si>
    <t>Sales, Commercial</t>
  </si>
  <si>
    <t>Penalty Income</t>
  </si>
  <si>
    <t>Rec Fees</t>
  </si>
  <si>
    <t>Water Loss Surcharge</t>
  </si>
  <si>
    <t>Returned Check Charge</t>
  </si>
  <si>
    <t>Lease Income</t>
  </si>
  <si>
    <t>Miscellaneous Income</t>
  </si>
  <si>
    <t>Sewer Fees Income</t>
  </si>
  <si>
    <t>Purchases, Water</t>
  </si>
  <si>
    <t>Salaries &amp; Wages</t>
  </si>
  <si>
    <t>Payroll taxes</t>
  </si>
  <si>
    <t>Health Insurance</t>
  </si>
  <si>
    <t>Other Employee Benefits</t>
  </si>
  <si>
    <t>Supplies</t>
  </si>
  <si>
    <t>Maintenance &amp; Repairs</t>
  </si>
  <si>
    <t>Truck - Gas</t>
  </si>
  <si>
    <t>Truck - Maintenance &amp; Repairs</t>
  </si>
  <si>
    <t>Insurance &amp; bonds</t>
  </si>
  <si>
    <t>Workers comp</t>
  </si>
  <si>
    <t>Office Supplies</t>
  </si>
  <si>
    <t>Office Maintenance</t>
  </si>
  <si>
    <t>Office Equipment Maintenance</t>
  </si>
  <si>
    <t>Retirement</t>
  </si>
  <si>
    <t>Telephone</t>
  </si>
  <si>
    <t>Utilities</t>
  </si>
  <si>
    <t>Pumping Electricity</t>
  </si>
  <si>
    <t>PSC Assessment</t>
  </si>
  <si>
    <t>Bank Fees</t>
  </si>
  <si>
    <t>Postage</t>
  </si>
  <si>
    <t>Legal Fees</t>
  </si>
  <si>
    <t>Accounting Fees</t>
  </si>
  <si>
    <t>Sales Tax Expense</t>
  </si>
  <si>
    <t>School Tax</t>
  </si>
  <si>
    <t>Other Taxes &amp; License</t>
  </si>
  <si>
    <t>Testing Fees</t>
  </si>
  <si>
    <t>Education &amp; Training</t>
  </si>
  <si>
    <t>Uniform Rental</t>
  </si>
  <si>
    <t>911 Fees</t>
  </si>
  <si>
    <t>Returned Checks</t>
  </si>
  <si>
    <t>SPGE Fees</t>
  </si>
  <si>
    <t>Depreciation Expenses</t>
  </si>
  <si>
    <t>Customer Refunds</t>
  </si>
  <si>
    <t>Insurance Proceeds</t>
  </si>
  <si>
    <t>534</t>
  </si>
  <si>
    <t>536</t>
  </si>
  <si>
    <t>537</t>
  </si>
  <si>
    <t>Contract Labor</t>
  </si>
  <si>
    <t>Annual Report</t>
  </si>
  <si>
    <t>2024 Adjusted Trial Balance</t>
  </si>
  <si>
    <t>GL Account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</si>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</sst>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164" fontId="3" fillId="0" borderId="0" xfId="1" applyNumberFormat="1" applyFont="1" applyAlignment="1">
      <alignment vertical="center"/>
    </xf>
    <xf numFmtId="164" fontId="3" fillId="0" borderId="0" xfId="1" applyNumberFormat="1" applyFont="1"/>
    <xf numFmtId="37" fontId="3" fillId="0" borderId="0" xfId="1" applyNumberFormat="1" applyFont="1"/>
    <xf numFmtId="164" fontId="3" fillId="0" borderId="0" xfId="1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top"/>
    </xf>
    <xf numFmtId="164" fontId="3" fillId="0" borderId="1" xfId="1" applyNumberFormat="1" applyFont="1" applyBorder="1"/>
    <xf numFmtId="164" fontId="6" fillId="0" borderId="1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2" xfId="1" applyNumberFormat="1" applyFont="1" applyBorder="1"/>
    <xf numFmtId="49" fontId="3" fillId="0" borderId="0" xfId="0" applyNumberFormat="1" applyFont="1" applyAlignment="1">
      <alignment vertical="top"/>
    </xf>
    <xf numFmtId="164" fontId="2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vertical="center"/>
    </xf>
    <xf numFmtId="164" fontId="4" fillId="0" borderId="6" xfId="1" applyNumberFormat="1" applyFont="1" applyBorder="1"/>
    <xf numFmtId="164" fontId="3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/>
    </xf>
    <xf numFmtId="164" fontId="3" fillId="0" borderId="0" xfId="1" applyNumberFormat="1" applyFont="1" applyBorder="1"/>
    <xf numFmtId="0" fontId="3" fillId="0" borderId="0" xfId="1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vertical="center"/>
    </xf>
    <xf numFmtId="164" fontId="3" fillId="0" borderId="0" xfId="1" applyNumberFormat="1" applyFont="1" applyFill="1" applyBorder="1"/>
    <xf numFmtId="164" fontId="2" fillId="0" borderId="6" xfId="1" applyNumberFormat="1" applyFont="1" applyBorder="1"/>
    <xf numFmtId="164" fontId="3" fillId="0" borderId="7" xfId="1" applyNumberFormat="1" applyFont="1" applyBorder="1"/>
    <xf numFmtId="164" fontId="3" fillId="0" borderId="6" xfId="1" applyNumberFormat="1" applyFont="1" applyBorder="1"/>
    <xf numFmtId="164" fontId="2" fillId="0" borderId="8" xfId="1" applyNumberFormat="1" applyFont="1" applyBorder="1"/>
    <xf numFmtId="164" fontId="3" fillId="0" borderId="9" xfId="1" applyNumberFormat="1" applyFont="1" applyBorder="1"/>
    <xf numFmtId="164" fontId="3" fillId="0" borderId="3" xfId="1" applyNumberFormat="1" applyFont="1" applyBorder="1"/>
    <xf numFmtId="164" fontId="3" fillId="0" borderId="4" xfId="1" applyNumberFormat="1" applyFont="1" applyBorder="1"/>
    <xf numFmtId="37" fontId="3" fillId="0" borderId="4" xfId="1" applyNumberFormat="1" applyFont="1" applyBorder="1"/>
    <xf numFmtId="0" fontId="2" fillId="0" borderId="6" xfId="1" applyNumberFormat="1" applyFont="1" applyBorder="1" applyAlignment="1">
      <alignment horizontal="center"/>
    </xf>
    <xf numFmtId="0" fontId="2" fillId="0" borderId="8" xfId="1" applyNumberFormat="1" applyFont="1" applyBorder="1" applyAlignment="1">
      <alignment horizontal="center"/>
    </xf>
    <xf numFmtId="37" fontId="3" fillId="0" borderId="0" xfId="1" applyNumberFormat="1" applyFont="1" applyBorder="1"/>
    <xf numFmtId="49" fontId="3" fillId="0" borderId="6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37" fontId="3" fillId="0" borderId="0" xfId="1" applyNumberFormat="1" applyFont="1" applyBorder="1" applyAlignment="1">
      <alignment horizontal="right" vertical="top"/>
    </xf>
    <xf numFmtId="37" fontId="3" fillId="0" borderId="0" xfId="0" applyNumberFormat="1" applyFont="1" applyBorder="1" applyAlignment="1">
      <alignment horizontal="right" vertical="top"/>
    </xf>
    <xf numFmtId="49" fontId="3" fillId="0" borderId="6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164" fontId="3" fillId="0" borderId="8" xfId="1" applyNumberFormat="1" applyFont="1" applyBorder="1"/>
    <xf numFmtId="37" fontId="3" fillId="0" borderId="1" xfId="1" applyNumberFormat="1" applyFont="1" applyBorder="1"/>
    <xf numFmtId="37" fontId="3" fillId="0" borderId="0" xfId="0" applyNumberFormat="1" applyFont="1" applyFill="1" applyBorder="1" applyAlignment="1">
      <alignment horizontal="right" vertical="top"/>
    </xf>
    <xf numFmtId="164" fontId="3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3" fillId="0" borderId="0" xfId="1" applyNumberFormat="1" applyFont="1" applyAlignment="1">
      <alignment horizontal="center"/>
    </xf>
    <xf numFmtId="37" fontId="3" fillId="0" borderId="0" xfId="2" applyNumberFormat="1" applyFont="1"/>
    <xf numFmtId="37" fontId="3" fillId="0" borderId="5" xfId="1" applyNumberFormat="1" applyFont="1" applyBorder="1"/>
    <xf numFmtId="37" fontId="3" fillId="0" borderId="6" xfId="2" applyNumberFormat="1" applyFont="1" applyBorder="1"/>
    <xf numFmtId="37" fontId="3" fillId="0" borderId="7" xfId="1" applyNumberFormat="1" applyFont="1" applyBorder="1"/>
    <xf numFmtId="37" fontId="2" fillId="0" borderId="8" xfId="2" applyNumberFormat="1" applyFont="1" applyBorder="1" applyAlignment="1">
      <alignment horizontal="right"/>
    </xf>
    <xf numFmtId="37" fontId="3" fillId="0" borderId="9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0E10-3C5D-4B05-A589-C2FEC56ECD61}">
  <sheetPr>
    <pageSetUpPr fitToPage="1"/>
  </sheetPr>
  <dimension ref="A1:M126"/>
  <sheetViews>
    <sheetView tabSelected="1" workbookViewId="0">
      <selection activeCell="K65" sqref="K65"/>
    </sheetView>
  </sheetViews>
  <sheetFormatPr defaultColWidth="11.265625" defaultRowHeight="15" x14ac:dyDescent="0.4"/>
  <cols>
    <col min="1" max="1" width="5.86328125" style="2" customWidth="1"/>
    <col min="2" max="2" width="35.59765625" style="2" customWidth="1"/>
    <col min="3" max="3" width="16.1328125" style="2" customWidth="1"/>
    <col min="4" max="4" width="14.59765625" style="2" customWidth="1"/>
    <col min="5" max="5" width="5.59765625" style="2" customWidth="1"/>
    <col min="6" max="6" width="13.86328125" style="57" customWidth="1"/>
    <col min="7" max="7" width="5.59765625" style="2" customWidth="1"/>
    <col min="8" max="8" width="27.86328125" style="2" customWidth="1"/>
    <col min="9" max="10" width="11.265625" style="2"/>
    <col min="11" max="11" width="15" style="3" bestFit="1" customWidth="1"/>
    <col min="12" max="12" width="17.59765625" style="3" customWidth="1"/>
    <col min="13" max="13" width="17.59765625" style="61" customWidth="1"/>
    <col min="14" max="16384" width="11.265625" style="2"/>
  </cols>
  <sheetData>
    <row r="1" spans="1:13" x14ac:dyDescent="0.4">
      <c r="A1" s="14" t="s">
        <v>32</v>
      </c>
      <c r="B1" s="14"/>
      <c r="C1" s="14"/>
      <c r="D1" s="1"/>
      <c r="E1" s="1"/>
    </row>
    <row r="2" spans="1:13" x14ac:dyDescent="0.4">
      <c r="A2" s="14" t="s">
        <v>33</v>
      </c>
      <c r="B2" s="14"/>
      <c r="C2" s="14"/>
      <c r="D2" s="1"/>
      <c r="E2" s="1"/>
      <c r="F2" s="4"/>
    </row>
    <row r="3" spans="1:13" x14ac:dyDescent="0.4">
      <c r="A3" s="17"/>
      <c r="B3" s="18"/>
      <c r="C3" s="18"/>
      <c r="D3" s="19"/>
      <c r="E3" s="1"/>
      <c r="F3" s="4"/>
      <c r="H3" s="42"/>
      <c r="I3" s="43"/>
      <c r="J3" s="43"/>
      <c r="K3" s="44"/>
      <c r="L3" s="62"/>
      <c r="M3" s="63"/>
    </row>
    <row r="4" spans="1:13" x14ac:dyDescent="0.4">
      <c r="A4" s="20"/>
      <c r="B4" s="21"/>
      <c r="C4" s="22">
        <v>2024</v>
      </c>
      <c r="D4" s="23"/>
      <c r="E4" s="1"/>
      <c r="H4" s="45" t="s">
        <v>127</v>
      </c>
      <c r="I4" s="15"/>
      <c r="J4" s="15"/>
      <c r="K4" s="15"/>
      <c r="L4" s="64"/>
      <c r="M4" s="63"/>
    </row>
    <row r="5" spans="1:13" x14ac:dyDescent="0.4">
      <c r="A5" s="24"/>
      <c r="B5" s="25"/>
      <c r="C5" s="26" t="s">
        <v>126</v>
      </c>
      <c r="D5" s="23"/>
      <c r="E5" s="1"/>
      <c r="F5" s="58" t="s">
        <v>128</v>
      </c>
      <c r="H5" s="46"/>
      <c r="I5" s="16"/>
      <c r="J5" s="16"/>
      <c r="K5" s="16"/>
      <c r="L5" s="64"/>
      <c r="M5" s="65" t="s">
        <v>129</v>
      </c>
    </row>
    <row r="6" spans="1:13" x14ac:dyDescent="0.4">
      <c r="A6" s="27" t="s">
        <v>0</v>
      </c>
      <c r="B6" s="25"/>
      <c r="C6" s="25"/>
      <c r="D6" s="23"/>
      <c r="E6" s="1"/>
      <c r="H6" s="39"/>
      <c r="I6" s="29"/>
      <c r="J6" s="29"/>
      <c r="K6" s="47"/>
      <c r="L6" s="64"/>
      <c r="M6" s="63"/>
    </row>
    <row r="7" spans="1:13" x14ac:dyDescent="0.4">
      <c r="A7" s="24"/>
      <c r="B7" s="28" t="s">
        <v>1</v>
      </c>
      <c r="C7" s="29">
        <v>1441455</v>
      </c>
      <c r="D7" s="23"/>
      <c r="E7" s="1"/>
      <c r="F7" s="59" t="s">
        <v>34</v>
      </c>
      <c r="H7" s="48" t="s">
        <v>78</v>
      </c>
      <c r="I7" s="49"/>
      <c r="J7" s="29"/>
      <c r="K7" s="50">
        <v>-1205700.29</v>
      </c>
      <c r="L7" s="64"/>
      <c r="M7" s="63"/>
    </row>
    <row r="8" spans="1:13" x14ac:dyDescent="0.4">
      <c r="A8" s="24"/>
      <c r="B8" s="28"/>
      <c r="C8" s="29"/>
      <c r="D8" s="23"/>
      <c r="E8" s="1"/>
      <c r="F8" s="59" t="s">
        <v>35</v>
      </c>
      <c r="H8" s="48" t="s">
        <v>79</v>
      </c>
      <c r="I8" s="49"/>
      <c r="J8" s="29"/>
      <c r="K8" s="50">
        <v>-235754.5</v>
      </c>
      <c r="L8" s="64">
        <f>K7+K8</f>
        <v>-1441454.79</v>
      </c>
      <c r="M8" s="63">
        <f>C7+L8</f>
        <v>0.2099999999627471</v>
      </c>
    </row>
    <row r="9" spans="1:13" x14ac:dyDescent="0.4">
      <c r="A9" s="24"/>
      <c r="B9" s="28"/>
      <c r="C9" s="29"/>
      <c r="D9" s="23"/>
      <c r="E9" s="1"/>
      <c r="H9" s="39"/>
      <c r="I9" s="29"/>
      <c r="J9" s="29"/>
      <c r="K9" s="47"/>
      <c r="L9" s="64"/>
      <c r="M9" s="63"/>
    </row>
    <row r="10" spans="1:13" x14ac:dyDescent="0.4">
      <c r="A10" s="24"/>
      <c r="B10" s="30" t="s">
        <v>2</v>
      </c>
      <c r="C10" s="31">
        <v>46220</v>
      </c>
      <c r="D10" s="23"/>
      <c r="E10" s="1"/>
      <c r="F10" s="59" t="s">
        <v>36</v>
      </c>
      <c r="H10" s="48" t="s">
        <v>80</v>
      </c>
      <c r="I10" s="49"/>
      <c r="J10" s="29"/>
      <c r="K10" s="51">
        <v>-45920.36</v>
      </c>
      <c r="L10" s="64"/>
      <c r="M10" s="63"/>
    </row>
    <row r="11" spans="1:13" x14ac:dyDescent="0.4">
      <c r="A11" s="24"/>
      <c r="B11" s="30"/>
      <c r="C11" s="31"/>
      <c r="D11" s="23"/>
      <c r="E11" s="1"/>
      <c r="F11" s="59" t="s">
        <v>39</v>
      </c>
      <c r="H11" s="48" t="s">
        <v>83</v>
      </c>
      <c r="I11" s="49"/>
      <c r="J11" s="29"/>
      <c r="K11" s="51">
        <v>-300</v>
      </c>
      <c r="L11" s="64">
        <f>K10+K11</f>
        <v>-46220.36</v>
      </c>
      <c r="M11" s="63">
        <f>C10+L11</f>
        <v>-0.36000000000058208</v>
      </c>
    </row>
    <row r="12" spans="1:13" x14ac:dyDescent="0.4">
      <c r="A12" s="24"/>
      <c r="B12" s="30"/>
      <c r="C12" s="31"/>
      <c r="D12" s="23"/>
      <c r="E12" s="1"/>
      <c r="F12" s="59"/>
      <c r="H12" s="52"/>
      <c r="I12" s="53"/>
      <c r="J12" s="29"/>
      <c r="K12" s="51"/>
      <c r="L12" s="64"/>
      <c r="M12" s="63"/>
    </row>
    <row r="13" spans="1:13" x14ac:dyDescent="0.4">
      <c r="A13" s="24"/>
      <c r="B13" s="28" t="s">
        <v>3</v>
      </c>
      <c r="C13" s="29">
        <v>159869</v>
      </c>
      <c r="D13" s="23"/>
      <c r="E13" s="1"/>
      <c r="F13" s="60">
        <v>419</v>
      </c>
      <c r="H13" s="39" t="s">
        <v>86</v>
      </c>
      <c r="I13" s="29"/>
      <c r="J13" s="29"/>
      <c r="K13" s="47">
        <v>-94858.01</v>
      </c>
      <c r="L13" s="64"/>
      <c r="M13" s="63"/>
    </row>
    <row r="14" spans="1:13" x14ac:dyDescent="0.4">
      <c r="A14" s="24"/>
      <c r="B14" s="28"/>
      <c r="C14" s="29"/>
      <c r="D14" s="23"/>
      <c r="E14" s="1"/>
      <c r="F14" s="59" t="s">
        <v>38</v>
      </c>
      <c r="H14" s="48" t="s">
        <v>82</v>
      </c>
      <c r="I14" s="49"/>
      <c r="J14" s="29"/>
      <c r="K14" s="51">
        <v>-62314.49</v>
      </c>
      <c r="L14" s="64"/>
      <c r="M14" s="63"/>
    </row>
    <row r="15" spans="1:13" x14ac:dyDescent="0.4">
      <c r="A15" s="24"/>
      <c r="B15" s="28"/>
      <c r="C15" s="29"/>
      <c r="D15" s="23"/>
      <c r="E15" s="1"/>
      <c r="F15" s="59" t="s">
        <v>37</v>
      </c>
      <c r="H15" s="48" t="s">
        <v>81</v>
      </c>
      <c r="I15" s="49"/>
      <c r="J15" s="29"/>
      <c r="K15" s="51">
        <v>-2696.12</v>
      </c>
      <c r="L15" s="64">
        <f>K13+K14+K15</f>
        <v>-159868.62</v>
      </c>
      <c r="M15" s="63">
        <f>C13+L15</f>
        <v>0.38000000000465661</v>
      </c>
    </row>
    <row r="16" spans="1:13" x14ac:dyDescent="0.4">
      <c r="A16" s="24"/>
      <c r="B16" s="28"/>
      <c r="C16" s="29"/>
      <c r="D16" s="23"/>
      <c r="E16" s="1"/>
      <c r="H16" s="39"/>
      <c r="I16" s="29"/>
      <c r="J16" s="29"/>
      <c r="K16" s="47"/>
      <c r="L16" s="64"/>
      <c r="M16" s="63"/>
    </row>
    <row r="17" spans="1:13" x14ac:dyDescent="0.4">
      <c r="A17" s="24"/>
      <c r="B17" s="28" t="s">
        <v>4</v>
      </c>
      <c r="C17" s="6">
        <v>1200</v>
      </c>
      <c r="D17" s="23"/>
      <c r="E17" s="1"/>
      <c r="F17" s="59" t="s">
        <v>40</v>
      </c>
      <c r="H17" s="48" t="s">
        <v>84</v>
      </c>
      <c r="I17" s="49"/>
      <c r="J17" s="29"/>
      <c r="K17" s="51">
        <v>-1200</v>
      </c>
      <c r="L17" s="64"/>
      <c r="M17" s="63">
        <f>C17+K17</f>
        <v>0</v>
      </c>
    </row>
    <row r="18" spans="1:13" x14ac:dyDescent="0.4">
      <c r="A18" s="32" t="s">
        <v>5</v>
      </c>
      <c r="B18" s="25"/>
      <c r="C18" s="33">
        <f>SUM(C7:C17)</f>
        <v>1648744</v>
      </c>
      <c r="D18" s="34"/>
      <c r="E18" s="1"/>
      <c r="H18" s="39"/>
      <c r="I18" s="29"/>
      <c r="J18" s="29"/>
      <c r="K18" s="47"/>
      <c r="L18" s="64"/>
      <c r="M18" s="63"/>
    </row>
    <row r="19" spans="1:13" x14ac:dyDescent="0.4">
      <c r="A19" s="24"/>
      <c r="B19" s="25"/>
      <c r="C19" s="25"/>
      <c r="D19" s="23"/>
      <c r="E19" s="1"/>
      <c r="H19" s="39"/>
      <c r="I19" s="29"/>
      <c r="J19" s="29"/>
      <c r="K19" s="47"/>
      <c r="L19" s="64"/>
      <c r="M19" s="63"/>
    </row>
    <row r="20" spans="1:13" x14ac:dyDescent="0.4">
      <c r="A20" s="27" t="s">
        <v>6</v>
      </c>
      <c r="B20" s="25"/>
      <c r="C20" s="25"/>
      <c r="D20" s="35"/>
      <c r="E20" s="1"/>
      <c r="H20" s="39"/>
      <c r="I20" s="29"/>
      <c r="J20" s="29"/>
      <c r="K20" s="47"/>
      <c r="L20" s="64"/>
      <c r="M20" s="63"/>
    </row>
    <row r="21" spans="1:13" x14ac:dyDescent="0.4">
      <c r="A21" s="24"/>
      <c r="B21" s="28" t="s">
        <v>7</v>
      </c>
      <c r="C21" s="29">
        <v>243031</v>
      </c>
      <c r="D21" s="23"/>
      <c r="E21" s="1"/>
      <c r="H21" s="39"/>
      <c r="I21" s="29"/>
      <c r="J21" s="29"/>
      <c r="K21" s="47"/>
      <c r="L21" s="64"/>
      <c r="M21" s="63"/>
    </row>
    <row r="22" spans="1:13" x14ac:dyDescent="0.4">
      <c r="A22" s="24"/>
      <c r="B22" s="28" t="s">
        <v>8</v>
      </c>
      <c r="C22" s="29">
        <v>14600</v>
      </c>
      <c r="D22" s="23">
        <f>SUM(C21:C22)</f>
        <v>257631</v>
      </c>
      <c r="E22" s="1"/>
      <c r="F22" s="59" t="s">
        <v>45</v>
      </c>
      <c r="H22" s="48" t="s">
        <v>88</v>
      </c>
      <c r="I22" s="49"/>
      <c r="J22" s="29"/>
      <c r="K22" s="51">
        <v>257631.44</v>
      </c>
      <c r="L22" s="64"/>
      <c r="M22" s="63">
        <f>D22-K22</f>
        <v>-0.44000000000232831</v>
      </c>
    </row>
    <row r="23" spans="1:13" x14ac:dyDescent="0.4">
      <c r="A23" s="24"/>
      <c r="B23" s="28"/>
      <c r="C23" s="29"/>
      <c r="D23" s="23"/>
      <c r="E23" s="1"/>
      <c r="F23" s="59"/>
      <c r="H23" s="52"/>
      <c r="I23" s="53"/>
      <c r="J23" s="29"/>
      <c r="K23" s="51"/>
      <c r="L23" s="64"/>
      <c r="M23" s="63"/>
    </row>
    <row r="24" spans="1:13" x14ac:dyDescent="0.4">
      <c r="A24" s="24"/>
      <c r="B24" s="28" t="s">
        <v>9</v>
      </c>
      <c r="C24" s="36">
        <v>-4884</v>
      </c>
      <c r="D24" s="23"/>
      <c r="E24" s="1"/>
      <c r="F24" s="59" t="s">
        <v>47</v>
      </c>
      <c r="H24" s="48" t="s">
        <v>90</v>
      </c>
      <c r="I24" s="49"/>
      <c r="J24" s="29"/>
      <c r="K24" s="51">
        <v>9390</v>
      </c>
      <c r="L24" s="64"/>
      <c r="M24" s="63"/>
    </row>
    <row r="25" spans="1:13" x14ac:dyDescent="0.4">
      <c r="A25" s="24"/>
      <c r="B25" s="28"/>
      <c r="C25" s="36"/>
      <c r="D25" s="23"/>
      <c r="E25" s="1"/>
      <c r="F25" s="59" t="s">
        <v>48</v>
      </c>
      <c r="H25" s="48" t="s">
        <v>91</v>
      </c>
      <c r="I25" s="49"/>
      <c r="J25" s="29"/>
      <c r="K25" s="51">
        <v>354</v>
      </c>
      <c r="L25" s="64"/>
      <c r="M25" s="63"/>
    </row>
    <row r="26" spans="1:13" x14ac:dyDescent="0.4">
      <c r="A26" s="24"/>
      <c r="B26" s="28"/>
      <c r="C26" s="36"/>
      <c r="D26" s="23"/>
      <c r="E26" s="1"/>
      <c r="F26" s="59" t="s">
        <v>58</v>
      </c>
      <c r="H26" s="48" t="s">
        <v>101</v>
      </c>
      <c r="I26" s="49"/>
      <c r="J26" s="29"/>
      <c r="K26" s="51">
        <v>-14628</v>
      </c>
      <c r="L26" s="64">
        <f>K24+K25+K26</f>
        <v>-4884</v>
      </c>
      <c r="M26" s="63">
        <f>C24-L26</f>
        <v>0</v>
      </c>
    </row>
    <row r="27" spans="1:13" x14ac:dyDescent="0.4">
      <c r="A27" s="24"/>
      <c r="B27" s="28"/>
      <c r="C27" s="36"/>
      <c r="D27" s="23"/>
      <c r="E27" s="1"/>
      <c r="F27" s="59"/>
      <c r="H27" s="52"/>
      <c r="I27" s="53"/>
      <c r="J27" s="29"/>
      <c r="K27" s="51"/>
      <c r="L27" s="64"/>
      <c r="M27" s="63"/>
    </row>
    <row r="28" spans="1:13" x14ac:dyDescent="0.4">
      <c r="A28" s="24"/>
      <c r="B28" s="28" t="s">
        <v>10</v>
      </c>
      <c r="C28" s="31">
        <v>639708</v>
      </c>
      <c r="D28" s="23"/>
      <c r="E28" s="1"/>
      <c r="F28" s="59" t="s">
        <v>44</v>
      </c>
      <c r="H28" s="48" t="s">
        <v>87</v>
      </c>
      <c r="I28" s="49"/>
      <c r="J28" s="29"/>
      <c r="K28" s="51">
        <v>639707</v>
      </c>
      <c r="L28" s="64"/>
      <c r="M28" s="63">
        <f>C28-K28</f>
        <v>1</v>
      </c>
    </row>
    <row r="29" spans="1:13" x14ac:dyDescent="0.4">
      <c r="A29" s="24"/>
      <c r="B29" s="28" t="s">
        <v>11</v>
      </c>
      <c r="C29" s="31">
        <v>22061</v>
      </c>
      <c r="D29" s="23"/>
      <c r="E29" s="1"/>
      <c r="F29" s="59" t="s">
        <v>61</v>
      </c>
      <c r="H29" s="48" t="s">
        <v>104</v>
      </c>
      <c r="I29" s="49"/>
      <c r="J29" s="29"/>
      <c r="K29" s="51">
        <v>22061</v>
      </c>
      <c r="L29" s="64"/>
      <c r="M29" s="63">
        <f t="shared" ref="M29:M33" si="0">C29-K29</f>
        <v>0</v>
      </c>
    </row>
    <row r="30" spans="1:13" x14ac:dyDescent="0.4">
      <c r="A30" s="24"/>
      <c r="B30" s="28" t="s">
        <v>12</v>
      </c>
      <c r="C30" s="31">
        <v>61014</v>
      </c>
      <c r="D30" s="23"/>
      <c r="E30" s="1"/>
      <c r="F30" s="59" t="s">
        <v>49</v>
      </c>
      <c r="H30" s="48" t="s">
        <v>92</v>
      </c>
      <c r="I30" s="49"/>
      <c r="J30" s="29"/>
      <c r="K30" s="51">
        <v>61014</v>
      </c>
      <c r="L30" s="64"/>
      <c r="M30" s="63">
        <f t="shared" si="0"/>
        <v>0</v>
      </c>
    </row>
    <row r="31" spans="1:13" x14ac:dyDescent="0.4">
      <c r="A31" s="24"/>
      <c r="B31" s="28" t="s">
        <v>13</v>
      </c>
      <c r="C31" s="31">
        <v>32518</v>
      </c>
      <c r="D31" s="23"/>
      <c r="E31" s="1"/>
      <c r="F31" s="59" t="s">
        <v>66</v>
      </c>
      <c r="H31" s="48" t="s">
        <v>109</v>
      </c>
      <c r="I31" s="49"/>
      <c r="J31" s="29"/>
      <c r="K31" s="51">
        <v>32518</v>
      </c>
      <c r="L31" s="64"/>
      <c r="M31" s="63">
        <f t="shared" si="0"/>
        <v>0</v>
      </c>
    </row>
    <row r="32" spans="1:13" x14ac:dyDescent="0.4">
      <c r="A32" s="24"/>
      <c r="B32" s="28" t="s">
        <v>14</v>
      </c>
      <c r="C32" s="8">
        <v>114127</v>
      </c>
      <c r="D32" s="23"/>
      <c r="E32" s="1"/>
      <c r="F32" s="59" t="s">
        <v>65</v>
      </c>
      <c r="H32" s="48" t="s">
        <v>108</v>
      </c>
      <c r="I32" s="49"/>
      <c r="J32" s="29"/>
      <c r="K32" s="51">
        <v>114127</v>
      </c>
      <c r="L32" s="64"/>
      <c r="M32" s="63">
        <f t="shared" si="0"/>
        <v>0</v>
      </c>
    </row>
    <row r="33" spans="1:13" x14ac:dyDescent="0.4">
      <c r="A33" s="24"/>
      <c r="B33" s="28" t="s">
        <v>15</v>
      </c>
      <c r="C33" s="29">
        <v>6335</v>
      </c>
      <c r="D33" s="23"/>
      <c r="E33" s="1"/>
      <c r="F33" s="59" t="s">
        <v>70</v>
      </c>
      <c r="H33" s="48" t="s">
        <v>113</v>
      </c>
      <c r="I33" s="49"/>
      <c r="J33" s="29"/>
      <c r="K33" s="51">
        <v>6335</v>
      </c>
      <c r="L33" s="64"/>
      <c r="M33" s="63">
        <f t="shared" si="0"/>
        <v>0</v>
      </c>
    </row>
    <row r="34" spans="1:13" x14ac:dyDescent="0.4">
      <c r="A34" s="24"/>
      <c r="B34" s="28"/>
      <c r="C34" s="29"/>
      <c r="D34" s="23"/>
      <c r="E34" s="1"/>
      <c r="F34" s="59"/>
      <c r="H34" s="52"/>
      <c r="I34" s="53"/>
      <c r="J34" s="29"/>
      <c r="K34" s="51"/>
      <c r="L34" s="64"/>
      <c r="M34" s="63"/>
    </row>
    <row r="35" spans="1:13" x14ac:dyDescent="0.4">
      <c r="A35" s="24"/>
      <c r="B35" s="28" t="s">
        <v>16</v>
      </c>
      <c r="C35" s="31">
        <v>14256</v>
      </c>
      <c r="D35" s="23"/>
      <c r="E35" s="1"/>
      <c r="F35" s="59" t="s">
        <v>51</v>
      </c>
      <c r="H35" s="48" t="s">
        <v>94</v>
      </c>
      <c r="I35" s="49"/>
      <c r="J35" s="29"/>
      <c r="K35" s="51">
        <v>12456</v>
      </c>
      <c r="L35" s="64"/>
      <c r="M35" s="63"/>
    </row>
    <row r="36" spans="1:13" x14ac:dyDescent="0.4">
      <c r="A36" s="24"/>
      <c r="B36" s="28"/>
      <c r="C36" s="31"/>
      <c r="D36" s="23"/>
      <c r="E36" s="1"/>
      <c r="F36" s="59" t="s">
        <v>52</v>
      </c>
      <c r="H36" s="48" t="s">
        <v>95</v>
      </c>
      <c r="I36" s="49"/>
      <c r="J36" s="29"/>
      <c r="K36" s="51">
        <v>1800</v>
      </c>
      <c r="L36" s="64">
        <f>K35+K36</f>
        <v>14256</v>
      </c>
      <c r="M36" s="63">
        <f>C35-L36</f>
        <v>0</v>
      </c>
    </row>
    <row r="37" spans="1:13" x14ac:dyDescent="0.4">
      <c r="A37" s="24"/>
      <c r="B37" s="28"/>
      <c r="C37" s="31"/>
      <c r="D37" s="23"/>
      <c r="E37" s="1"/>
      <c r="F37" s="59"/>
      <c r="H37" s="52"/>
      <c r="I37" s="53"/>
      <c r="J37" s="29"/>
      <c r="K37" s="51"/>
      <c r="L37" s="64"/>
      <c r="M37" s="63"/>
    </row>
    <row r="38" spans="1:13" x14ac:dyDescent="0.4">
      <c r="A38" s="24"/>
      <c r="B38" s="28" t="s">
        <v>17</v>
      </c>
      <c r="C38" s="31">
        <v>25802</v>
      </c>
      <c r="D38" s="23"/>
      <c r="E38" s="1"/>
      <c r="F38" s="59" t="s">
        <v>53</v>
      </c>
      <c r="H38" s="48" t="s">
        <v>96</v>
      </c>
      <c r="I38" s="49"/>
      <c r="J38" s="29"/>
      <c r="K38" s="51">
        <v>25802</v>
      </c>
      <c r="L38" s="64"/>
      <c r="M38" s="63">
        <f t="shared" ref="M38:M40" si="1">C38-K38</f>
        <v>0</v>
      </c>
    </row>
    <row r="39" spans="1:13" x14ac:dyDescent="0.4">
      <c r="A39" s="24"/>
      <c r="B39" s="28" t="s">
        <v>18</v>
      </c>
      <c r="C39" s="31">
        <v>4018</v>
      </c>
      <c r="D39" s="23"/>
      <c r="E39" s="1"/>
      <c r="F39" s="59" t="s">
        <v>54</v>
      </c>
      <c r="H39" s="48" t="s">
        <v>97</v>
      </c>
      <c r="I39" s="49"/>
      <c r="J39" s="29"/>
      <c r="K39" s="51">
        <v>4017</v>
      </c>
      <c r="L39" s="64"/>
      <c r="M39" s="63">
        <f t="shared" si="1"/>
        <v>1</v>
      </c>
    </row>
    <row r="40" spans="1:13" x14ac:dyDescent="0.4">
      <c r="A40" s="24"/>
      <c r="B40" s="28" t="s">
        <v>19</v>
      </c>
      <c r="C40" s="31">
        <v>875</v>
      </c>
      <c r="D40" s="23"/>
      <c r="E40" s="1"/>
      <c r="F40" s="59" t="s">
        <v>122</v>
      </c>
      <c r="H40" s="48" t="s">
        <v>19</v>
      </c>
      <c r="I40" s="49"/>
      <c r="J40" s="29"/>
      <c r="K40" s="51">
        <v>874</v>
      </c>
      <c r="L40" s="64"/>
      <c r="M40" s="63">
        <f t="shared" si="1"/>
        <v>1</v>
      </c>
    </row>
    <row r="41" spans="1:13" x14ac:dyDescent="0.4">
      <c r="A41" s="24"/>
      <c r="B41" s="28" t="s">
        <v>20</v>
      </c>
      <c r="C41" s="31">
        <v>0</v>
      </c>
      <c r="D41" s="23"/>
      <c r="E41" s="1"/>
      <c r="H41" s="39"/>
      <c r="I41" s="29"/>
      <c r="J41" s="29"/>
      <c r="K41" s="47"/>
      <c r="L41" s="64"/>
      <c r="M41" s="63"/>
    </row>
    <row r="42" spans="1:13" x14ac:dyDescent="0.4">
      <c r="A42" s="24"/>
      <c r="B42" s="28" t="s">
        <v>21</v>
      </c>
      <c r="C42" s="7">
        <v>147410</v>
      </c>
      <c r="D42" s="23"/>
      <c r="E42" s="1"/>
      <c r="F42" s="59" t="s">
        <v>50</v>
      </c>
      <c r="H42" s="48" t="s">
        <v>93</v>
      </c>
      <c r="I42" s="49"/>
      <c r="J42" s="29"/>
      <c r="K42" s="51">
        <v>35636</v>
      </c>
      <c r="L42" s="64"/>
      <c r="M42" s="63"/>
    </row>
    <row r="43" spans="1:13" x14ac:dyDescent="0.4">
      <c r="A43" s="24"/>
      <c r="B43" s="28"/>
      <c r="C43" s="8"/>
      <c r="D43" s="23"/>
      <c r="E43" s="1"/>
      <c r="F43" s="59" t="s">
        <v>55</v>
      </c>
      <c r="H43" s="48" t="s">
        <v>98</v>
      </c>
      <c r="I43" s="49"/>
      <c r="J43" s="29"/>
      <c r="K43" s="51">
        <v>17940</v>
      </c>
      <c r="L43" s="64"/>
      <c r="M43" s="63"/>
    </row>
    <row r="44" spans="1:13" x14ac:dyDescent="0.4">
      <c r="A44" s="24"/>
      <c r="B44" s="28"/>
      <c r="C44" s="8"/>
      <c r="D44" s="23"/>
      <c r="E44" s="1"/>
      <c r="F44" s="59" t="s">
        <v>56</v>
      </c>
      <c r="H44" s="48" t="s">
        <v>99</v>
      </c>
      <c r="I44" s="49"/>
      <c r="J44" s="29"/>
      <c r="K44" s="51">
        <v>20979</v>
      </c>
      <c r="L44" s="64"/>
      <c r="M44" s="63"/>
    </row>
    <row r="45" spans="1:13" x14ac:dyDescent="0.4">
      <c r="A45" s="24"/>
      <c r="B45" s="28"/>
      <c r="C45" s="8"/>
      <c r="D45" s="23"/>
      <c r="E45" s="1"/>
      <c r="F45" s="59" t="s">
        <v>57</v>
      </c>
      <c r="H45" s="48" t="s">
        <v>100</v>
      </c>
      <c r="I45" s="49"/>
      <c r="J45" s="29"/>
      <c r="K45" s="51">
        <v>3645</v>
      </c>
      <c r="L45" s="64"/>
      <c r="M45" s="63"/>
    </row>
    <row r="46" spans="1:13" x14ac:dyDescent="0.4">
      <c r="A46" s="24"/>
      <c r="B46" s="28"/>
      <c r="C46" s="8"/>
      <c r="D46" s="23"/>
      <c r="E46" s="1"/>
      <c r="F46" s="59" t="s">
        <v>59</v>
      </c>
      <c r="H46" s="48" t="s">
        <v>102</v>
      </c>
      <c r="I46" s="49"/>
      <c r="J46" s="29"/>
      <c r="K46" s="51">
        <v>2685</v>
      </c>
      <c r="L46" s="64"/>
      <c r="M46" s="63"/>
    </row>
    <row r="47" spans="1:13" x14ac:dyDescent="0.4">
      <c r="A47" s="24"/>
      <c r="B47" s="28"/>
      <c r="C47" s="8"/>
      <c r="D47" s="23"/>
      <c r="E47" s="1"/>
      <c r="F47" s="59" t="s">
        <v>63</v>
      </c>
      <c r="H47" s="48" t="s">
        <v>106</v>
      </c>
      <c r="I47" s="49"/>
      <c r="J47" s="29"/>
      <c r="K47" s="51">
        <v>3034</v>
      </c>
      <c r="L47" s="64"/>
      <c r="M47" s="63"/>
    </row>
    <row r="48" spans="1:13" x14ac:dyDescent="0.4">
      <c r="A48" s="24"/>
      <c r="B48" s="28"/>
      <c r="C48" s="8"/>
      <c r="D48" s="23"/>
      <c r="E48" s="1"/>
      <c r="F48" s="59" t="s">
        <v>64</v>
      </c>
      <c r="H48" s="48" t="s">
        <v>107</v>
      </c>
      <c r="I48" s="49"/>
      <c r="J48" s="29"/>
      <c r="K48" s="51">
        <v>19187</v>
      </c>
      <c r="L48" s="64"/>
      <c r="M48" s="63"/>
    </row>
    <row r="49" spans="1:13" x14ac:dyDescent="0.4">
      <c r="A49" s="24"/>
      <c r="B49" s="28"/>
      <c r="C49" s="8"/>
      <c r="D49" s="23"/>
      <c r="E49" s="1"/>
      <c r="F49" s="59" t="s">
        <v>60</v>
      </c>
      <c r="H49" s="48" t="s">
        <v>103</v>
      </c>
      <c r="I49" s="49"/>
      <c r="J49" s="29"/>
      <c r="K49" s="51">
        <v>6638</v>
      </c>
      <c r="L49" s="64"/>
      <c r="M49" s="63"/>
    </row>
    <row r="50" spans="1:13" x14ac:dyDescent="0.4">
      <c r="A50" s="24"/>
      <c r="B50" s="28"/>
      <c r="C50" s="8"/>
      <c r="D50" s="23"/>
      <c r="E50" s="1"/>
      <c r="F50" s="59" t="s">
        <v>123</v>
      </c>
      <c r="H50" s="52" t="s">
        <v>3</v>
      </c>
      <c r="I50" s="53"/>
      <c r="J50" s="29"/>
      <c r="K50" s="51">
        <v>46</v>
      </c>
      <c r="L50" s="64"/>
      <c r="M50" s="63"/>
    </row>
    <row r="51" spans="1:13" x14ac:dyDescent="0.4">
      <c r="A51" s="24"/>
      <c r="B51" s="28"/>
      <c r="C51" s="8"/>
      <c r="D51" s="23"/>
      <c r="E51" s="1"/>
      <c r="F51" s="59" t="s">
        <v>124</v>
      </c>
      <c r="H51" s="52" t="s">
        <v>125</v>
      </c>
      <c r="I51" s="53"/>
      <c r="J51" s="29"/>
      <c r="K51" s="51">
        <v>13269</v>
      </c>
      <c r="L51" s="64"/>
      <c r="M51" s="63"/>
    </row>
    <row r="52" spans="1:13" x14ac:dyDescent="0.4">
      <c r="A52" s="24"/>
      <c r="B52" s="28"/>
      <c r="C52" s="8"/>
      <c r="D52" s="23"/>
      <c r="E52" s="1"/>
      <c r="F52" s="59" t="s">
        <v>71</v>
      </c>
      <c r="H52" s="48" t="s">
        <v>114</v>
      </c>
      <c r="I52" s="49"/>
      <c r="J52" s="29"/>
      <c r="K52" s="51">
        <v>5490</v>
      </c>
      <c r="L52" s="64"/>
      <c r="M52" s="63"/>
    </row>
    <row r="53" spans="1:13" x14ac:dyDescent="0.4">
      <c r="A53" s="37" t="s">
        <v>22</v>
      </c>
      <c r="B53" s="29"/>
      <c r="C53" s="10">
        <f>SUM(C21:C42)</f>
        <v>1320871</v>
      </c>
      <c r="D53" s="38"/>
      <c r="F53" s="59" t="s">
        <v>72</v>
      </c>
      <c r="H53" s="48" t="s">
        <v>115</v>
      </c>
      <c r="I53" s="49"/>
      <c r="J53" s="29"/>
      <c r="K53" s="51">
        <v>3645</v>
      </c>
      <c r="L53" s="64"/>
      <c r="M53" s="63"/>
    </row>
    <row r="54" spans="1:13" x14ac:dyDescent="0.4">
      <c r="A54" s="37"/>
      <c r="B54" s="29"/>
      <c r="C54" s="10"/>
      <c r="D54" s="38"/>
      <c r="F54" s="59" t="s">
        <v>73</v>
      </c>
      <c r="H54" s="48" t="s">
        <v>116</v>
      </c>
      <c r="I54" s="49"/>
      <c r="J54" s="29"/>
      <c r="K54" s="51">
        <v>1982</v>
      </c>
      <c r="L54" s="64"/>
      <c r="M54" s="63"/>
    </row>
    <row r="55" spans="1:13" x14ac:dyDescent="0.4">
      <c r="A55" s="37" t="s">
        <v>23</v>
      </c>
      <c r="B55" s="29"/>
      <c r="C55" s="10"/>
      <c r="D55" s="38"/>
      <c r="F55" s="59" t="s">
        <v>74</v>
      </c>
      <c r="H55" s="48" t="s">
        <v>117</v>
      </c>
      <c r="I55" s="49"/>
      <c r="J55" s="29"/>
      <c r="K55" s="51">
        <v>13204</v>
      </c>
      <c r="L55" s="64"/>
      <c r="M55" s="63"/>
    </row>
    <row r="56" spans="1:13" x14ac:dyDescent="0.4">
      <c r="A56" s="37"/>
      <c r="B56" s="29"/>
      <c r="C56" s="10"/>
      <c r="D56" s="38"/>
      <c r="F56" s="59" t="s">
        <v>77</v>
      </c>
      <c r="H56" s="48" t="s">
        <v>120</v>
      </c>
      <c r="I56" s="49"/>
      <c r="J56" s="29"/>
      <c r="K56" s="51">
        <v>30</v>
      </c>
      <c r="L56" s="64">
        <f>SUM(K42:K56)</f>
        <v>147410</v>
      </c>
      <c r="M56" s="63">
        <f>C42-L56</f>
        <v>0</v>
      </c>
    </row>
    <row r="57" spans="1:13" x14ac:dyDescent="0.4">
      <c r="A57" s="37"/>
      <c r="B57" s="29"/>
      <c r="C57" s="10"/>
      <c r="D57" s="38"/>
      <c r="F57" s="59"/>
      <c r="H57" s="52"/>
      <c r="I57" s="53"/>
      <c r="J57" s="29"/>
      <c r="K57" s="51"/>
      <c r="L57" s="64"/>
      <c r="M57" s="63"/>
    </row>
    <row r="58" spans="1:13" x14ac:dyDescent="0.4">
      <c r="A58" s="39"/>
      <c r="B58" s="29" t="s">
        <v>24</v>
      </c>
      <c r="C58" s="29">
        <v>150611</v>
      </c>
      <c r="D58" s="38"/>
      <c r="F58" s="59" t="s">
        <v>76</v>
      </c>
      <c r="H58" s="52" t="s">
        <v>119</v>
      </c>
      <c r="I58" s="53"/>
      <c r="J58" s="29"/>
      <c r="K58" s="56">
        <v>131398</v>
      </c>
      <c r="L58" s="64"/>
      <c r="M58" s="63">
        <f t="shared" ref="M58" si="2">C58-K58</f>
        <v>19213</v>
      </c>
    </row>
    <row r="59" spans="1:13" x14ac:dyDescent="0.4">
      <c r="A59" s="39"/>
      <c r="B59" s="29"/>
      <c r="C59" s="29"/>
      <c r="D59" s="38"/>
      <c r="F59" s="59"/>
      <c r="H59" s="52"/>
      <c r="I59" s="53"/>
      <c r="J59" s="29"/>
      <c r="K59" s="51"/>
      <c r="L59" s="64"/>
      <c r="M59" s="63"/>
    </row>
    <row r="60" spans="1:13" x14ac:dyDescent="0.4">
      <c r="A60" s="37"/>
      <c r="B60" s="29" t="s">
        <v>25</v>
      </c>
      <c r="C60" s="9">
        <v>73109</v>
      </c>
      <c r="D60" s="38"/>
      <c r="F60" s="59" t="s">
        <v>46</v>
      </c>
      <c r="H60" s="52" t="s">
        <v>89</v>
      </c>
      <c r="I60" s="53"/>
      <c r="J60" s="29"/>
      <c r="K60" s="51">
        <v>21573</v>
      </c>
      <c r="L60" s="64"/>
      <c r="M60" s="63"/>
    </row>
    <row r="61" spans="1:13" x14ac:dyDescent="0.4">
      <c r="A61" s="37" t="s">
        <v>26</v>
      </c>
      <c r="B61" s="29"/>
      <c r="C61" s="10">
        <f>SUM(C58:C60)</f>
        <v>223720</v>
      </c>
      <c r="D61" s="38"/>
      <c r="F61" s="59" t="s">
        <v>67</v>
      </c>
      <c r="H61" s="52" t="s">
        <v>110</v>
      </c>
      <c r="I61" s="53"/>
      <c r="J61" s="29"/>
      <c r="K61" s="51">
        <v>9486</v>
      </c>
      <c r="L61" s="64"/>
      <c r="M61" s="63"/>
    </row>
    <row r="62" spans="1:13" x14ac:dyDescent="0.4">
      <c r="A62" s="37"/>
      <c r="B62" s="29"/>
      <c r="C62" s="10"/>
      <c r="D62" s="38"/>
      <c r="F62" s="59" t="s">
        <v>75</v>
      </c>
      <c r="H62" s="48" t="s">
        <v>118</v>
      </c>
      <c r="I62" s="49"/>
      <c r="J62" s="29"/>
      <c r="K62" s="51">
        <v>500</v>
      </c>
      <c r="L62" s="64"/>
      <c r="M62" s="63"/>
    </row>
    <row r="63" spans="1:13" x14ac:dyDescent="0.4">
      <c r="A63" s="37"/>
      <c r="B63" s="29"/>
      <c r="C63" s="10"/>
      <c r="D63" s="38"/>
      <c r="F63" s="59" t="s">
        <v>62</v>
      </c>
      <c r="H63" s="48" t="s">
        <v>105</v>
      </c>
      <c r="I63" s="49"/>
      <c r="J63" s="29"/>
      <c r="K63" s="51">
        <v>2550</v>
      </c>
      <c r="L63" s="64"/>
      <c r="M63" s="63"/>
    </row>
    <row r="64" spans="1:13" x14ac:dyDescent="0.4">
      <c r="A64" s="37"/>
      <c r="B64" s="29"/>
      <c r="C64" s="10"/>
      <c r="D64" s="38"/>
      <c r="F64" s="59" t="s">
        <v>68</v>
      </c>
      <c r="H64" s="48" t="s">
        <v>111</v>
      </c>
      <c r="I64" s="49"/>
      <c r="J64" s="29"/>
      <c r="K64" s="51">
        <v>38227</v>
      </c>
      <c r="L64" s="64"/>
      <c r="M64" s="63"/>
    </row>
    <row r="65" spans="1:13" x14ac:dyDescent="0.4">
      <c r="A65" s="37"/>
      <c r="B65" s="29"/>
      <c r="C65" s="10"/>
      <c r="D65" s="38"/>
      <c r="F65" s="59" t="s">
        <v>69</v>
      </c>
      <c r="H65" s="48" t="s">
        <v>112</v>
      </c>
      <c r="I65" s="49"/>
      <c r="J65" s="29"/>
      <c r="K65" s="51">
        <v>772</v>
      </c>
      <c r="L65" s="64">
        <f>SUM(K60:K65)</f>
        <v>73108</v>
      </c>
      <c r="M65" s="63">
        <f>C60-L65</f>
        <v>1</v>
      </c>
    </row>
    <row r="66" spans="1:13" x14ac:dyDescent="0.4">
      <c r="A66" s="37"/>
      <c r="B66" s="29"/>
      <c r="C66" s="10"/>
      <c r="D66" s="38"/>
      <c r="F66" s="59"/>
      <c r="H66" s="52"/>
      <c r="I66" s="53"/>
      <c r="J66" s="29"/>
      <c r="K66" s="51"/>
      <c r="L66" s="64"/>
      <c r="M66" s="63"/>
    </row>
    <row r="67" spans="1:13" x14ac:dyDescent="0.4">
      <c r="A67" s="37" t="s">
        <v>27</v>
      </c>
      <c r="B67" s="29"/>
      <c r="C67" s="10"/>
      <c r="D67" s="38"/>
      <c r="H67" s="39"/>
      <c r="I67" s="29"/>
      <c r="J67" s="29"/>
      <c r="K67" s="47"/>
      <c r="L67" s="64"/>
      <c r="M67" s="63"/>
    </row>
    <row r="68" spans="1:13" x14ac:dyDescent="0.4">
      <c r="A68" s="37"/>
      <c r="B68" s="29" t="s">
        <v>28</v>
      </c>
      <c r="C68" s="10">
        <v>8631</v>
      </c>
      <c r="D68" s="38"/>
      <c r="F68" s="59" t="s">
        <v>42</v>
      </c>
      <c r="H68" s="48" t="s">
        <v>28</v>
      </c>
      <c r="I68" s="49"/>
      <c r="J68" s="29"/>
      <c r="K68" s="51">
        <v>-8630.5300000000007</v>
      </c>
      <c r="L68" s="64"/>
      <c r="M68" s="63">
        <f>C68+K68</f>
        <v>0.46999999999934516</v>
      </c>
    </row>
    <row r="69" spans="1:13" x14ac:dyDescent="0.4">
      <c r="A69" s="37"/>
      <c r="B69" s="29"/>
      <c r="C69" s="10"/>
      <c r="D69" s="38"/>
      <c r="H69" s="39"/>
      <c r="I69" s="29"/>
      <c r="J69" s="29"/>
      <c r="K69" s="47"/>
      <c r="L69" s="64"/>
      <c r="M69" s="63"/>
    </row>
    <row r="70" spans="1:13" x14ac:dyDescent="0.4">
      <c r="A70" s="37"/>
      <c r="B70" s="29" t="s">
        <v>29</v>
      </c>
      <c r="C70" s="11">
        <v>16502</v>
      </c>
      <c r="D70" s="38"/>
      <c r="F70" s="59" t="s">
        <v>43</v>
      </c>
      <c r="H70" s="48" t="s">
        <v>121</v>
      </c>
      <c r="I70" s="49"/>
      <c r="J70" s="29"/>
      <c r="K70" s="51">
        <v>-3035</v>
      </c>
      <c r="L70" s="64"/>
      <c r="M70" s="63"/>
    </row>
    <row r="71" spans="1:13" x14ac:dyDescent="0.4">
      <c r="A71" s="37" t="s">
        <v>30</v>
      </c>
      <c r="B71" s="29"/>
      <c r="C71" s="10">
        <f>SUM(C68:C70)</f>
        <v>25133</v>
      </c>
      <c r="D71" s="38"/>
      <c r="F71" s="59" t="s">
        <v>41</v>
      </c>
      <c r="H71" s="48" t="s">
        <v>85</v>
      </c>
      <c r="I71" s="49"/>
      <c r="J71" s="29"/>
      <c r="K71" s="51">
        <v>-13467</v>
      </c>
      <c r="L71" s="64">
        <f>SUM(K70:K71)</f>
        <v>-16502</v>
      </c>
      <c r="M71" s="63">
        <f>C70+L71</f>
        <v>0</v>
      </c>
    </row>
    <row r="72" spans="1:13" x14ac:dyDescent="0.4">
      <c r="A72" s="37"/>
      <c r="B72" s="29"/>
      <c r="C72" s="10"/>
      <c r="D72" s="38"/>
      <c r="H72" s="39"/>
      <c r="I72" s="29"/>
      <c r="J72" s="29"/>
      <c r="K72" s="47"/>
      <c r="L72" s="64"/>
      <c r="M72" s="63"/>
    </row>
    <row r="73" spans="1:13" ht="15.4" thickBot="1" x14ac:dyDescent="0.45">
      <c r="A73" s="37" t="s">
        <v>31</v>
      </c>
      <c r="B73" s="29"/>
      <c r="C73" s="12">
        <f>C18-C53-C61+C71</f>
        <v>129286</v>
      </c>
      <c r="D73" s="38"/>
      <c r="H73" s="39"/>
      <c r="I73" s="29"/>
      <c r="J73" s="29"/>
      <c r="K73" s="47"/>
      <c r="L73" s="64"/>
      <c r="M73" s="63"/>
    </row>
    <row r="74" spans="1:13" ht="15.4" thickTop="1" x14ac:dyDescent="0.4">
      <c r="A74" s="40"/>
      <c r="B74" s="6"/>
      <c r="C74" s="6"/>
      <c r="D74" s="41"/>
      <c r="H74" s="54"/>
      <c r="I74" s="6"/>
      <c r="J74" s="6"/>
      <c r="K74" s="55"/>
      <c r="L74" s="66"/>
      <c r="M74" s="63"/>
    </row>
    <row r="78" spans="1:13" x14ac:dyDescent="0.4">
      <c r="F78" s="59"/>
      <c r="H78" s="13"/>
      <c r="I78" s="13"/>
      <c r="K78" s="5"/>
    </row>
    <row r="93" spans="6:11" x14ac:dyDescent="0.4">
      <c r="F93" s="59"/>
      <c r="H93" s="13"/>
      <c r="I93" s="13"/>
      <c r="K93" s="5"/>
    </row>
    <row r="94" spans="6:11" x14ac:dyDescent="0.4">
      <c r="F94" s="59"/>
      <c r="H94" s="13"/>
      <c r="I94" s="13"/>
      <c r="K94" s="5"/>
    </row>
    <row r="95" spans="6:11" x14ac:dyDescent="0.4">
      <c r="F95" s="59"/>
      <c r="H95" s="13"/>
      <c r="I95" s="13"/>
      <c r="K95" s="5"/>
    </row>
    <row r="117" spans="6:11" x14ac:dyDescent="0.4">
      <c r="F117" s="59"/>
      <c r="H117" s="13"/>
      <c r="I117" s="13"/>
      <c r="K117" s="5"/>
    </row>
    <row r="120" spans="6:11" x14ac:dyDescent="0.4">
      <c r="F120" s="59"/>
      <c r="H120" s="13"/>
      <c r="I120" s="13"/>
      <c r="K120" s="5"/>
    </row>
    <row r="121" spans="6:11" x14ac:dyDescent="0.4">
      <c r="F121" s="59"/>
      <c r="H121" s="13"/>
      <c r="I121" s="13"/>
      <c r="K121" s="5"/>
    </row>
    <row r="126" spans="6:11" x14ac:dyDescent="0.4">
      <c r="F126" s="59"/>
      <c r="H126" s="13"/>
      <c r="I126" s="13"/>
      <c r="K126" s="5"/>
    </row>
  </sheetData>
  <mergeCells count="53">
    <mergeCell ref="H126:I126"/>
    <mergeCell ref="H64:I64"/>
    <mergeCell ref="H65:I65"/>
    <mergeCell ref="H56:I56"/>
    <mergeCell ref="H52:I52"/>
    <mergeCell ref="H53:I53"/>
    <mergeCell ref="H54:I54"/>
    <mergeCell ref="H55:I55"/>
    <mergeCell ref="H62:I62"/>
    <mergeCell ref="H117:I117"/>
    <mergeCell ref="H32:I32"/>
    <mergeCell ref="H31:I31"/>
    <mergeCell ref="H120:I120"/>
    <mergeCell ref="H121:I121"/>
    <mergeCell ref="H40:I40"/>
    <mergeCell ref="H93:I93"/>
    <mergeCell ref="H94:I94"/>
    <mergeCell ref="H95:I95"/>
    <mergeCell ref="H28:I28"/>
    <mergeCell ref="H22:I22"/>
    <mergeCell ref="H24:I24"/>
    <mergeCell ref="H25:I25"/>
    <mergeCell ref="H30:I30"/>
    <mergeCell ref="H42:I42"/>
    <mergeCell ref="H47:I47"/>
    <mergeCell ref="H36:I36"/>
    <mergeCell ref="H38:I38"/>
    <mergeCell ref="H39:I39"/>
    <mergeCell ref="H43:I43"/>
    <mergeCell ref="H44:I44"/>
    <mergeCell ref="H45:I45"/>
    <mergeCell ref="H78:I78"/>
    <mergeCell ref="H10:I10"/>
    <mergeCell ref="H4:K5"/>
    <mergeCell ref="H15:I15"/>
    <mergeCell ref="H14:I14"/>
    <mergeCell ref="H11:I11"/>
    <mergeCell ref="H17:I17"/>
    <mergeCell ref="H71:I71"/>
    <mergeCell ref="H35:I35"/>
    <mergeCell ref="H70:I70"/>
    <mergeCell ref="H26:I26"/>
    <mergeCell ref="H46:I46"/>
    <mergeCell ref="H49:I49"/>
    <mergeCell ref="H29:I29"/>
    <mergeCell ref="H63:I63"/>
    <mergeCell ref="H33:I33"/>
    <mergeCell ref="H68:I68"/>
    <mergeCell ref="A1:C1"/>
    <mergeCell ref="A2:C2"/>
    <mergeCell ref="H7:I7"/>
    <mergeCell ref="H8:I8"/>
    <mergeCell ref="H48:I48"/>
  </mergeCells>
  <pageMargins left="0.7" right="0.7" top="0.75" bottom="0.75" header="0.3" footer="0.3"/>
  <pageSetup scale="61" fitToHeight="0" orientation="landscape" r:id="rId1"/>
  <ignoredErrors>
    <ignoredError sqref="F7:F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Baker</dc:creator>
  <cp:lastModifiedBy>Robert Miller</cp:lastModifiedBy>
  <cp:lastPrinted>2025-08-03T20:50:46Z</cp:lastPrinted>
  <dcterms:created xsi:type="dcterms:W3CDTF">2025-08-01T23:14:49Z</dcterms:created>
  <dcterms:modified xsi:type="dcterms:W3CDTF">2025-08-03T20:51:33Z</dcterms:modified>
</cp:coreProperties>
</file>