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EFORC\Demand\Adhocs\2025\"/>
    </mc:Choice>
  </mc:AlternateContent>
  <xr:revisionPtr revIDLastSave="0" documentId="13_ncr:1_{889DE93D-9E93-44A0-86DF-DE9934B47ABD}" xr6:coauthVersionLast="47" xr6:coauthVersionMax="47" xr10:uidLastSave="{00000000-0000-0000-0000-000000000000}"/>
  <bookViews>
    <workbookView xWindow="-120" yWindow="-120" windowWidth="29040" windowHeight="18240" xr2:uid="{036BD626-9B5A-4984-8C70-85BFCA40974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1" l="1"/>
  <c r="Q37" i="1"/>
  <c r="M37" i="1"/>
  <c r="G37" i="1"/>
  <c r="U36" i="1"/>
  <c r="Q36" i="1"/>
  <c r="M36" i="1"/>
  <c r="G36" i="1"/>
  <c r="O19" i="1"/>
  <c r="Q19" i="1" s="1"/>
  <c r="O20" i="1"/>
  <c r="O21" i="1"/>
  <c r="O22" i="1"/>
  <c r="Q22" i="1" s="1"/>
  <c r="O23" i="1"/>
  <c r="O24" i="1"/>
  <c r="Q24" i="1" s="1"/>
  <c r="O25" i="1"/>
  <c r="Q25" i="1" s="1"/>
  <c r="O26" i="1"/>
  <c r="O27" i="1"/>
  <c r="O28" i="1"/>
  <c r="O29" i="1"/>
  <c r="O30" i="1"/>
  <c r="Q30" i="1" s="1"/>
  <c r="O31" i="1"/>
  <c r="Q31" i="1" s="1"/>
  <c r="O32" i="1"/>
  <c r="O33" i="1"/>
  <c r="Q33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K29" i="1"/>
  <c r="M29" i="1" s="1"/>
  <c r="K30" i="1"/>
  <c r="M30" i="1" s="1"/>
  <c r="K31" i="1"/>
  <c r="M31" i="1" s="1"/>
  <c r="K32" i="1"/>
  <c r="M32" i="1" s="1"/>
  <c r="K33" i="1"/>
  <c r="M33" i="1" s="1"/>
  <c r="K18" i="1"/>
  <c r="M18" i="1" s="1"/>
  <c r="W18" i="1"/>
  <c r="G24" i="1"/>
  <c r="G25" i="1"/>
  <c r="G30" i="1"/>
  <c r="G31" i="1"/>
  <c r="G33" i="1"/>
  <c r="G19" i="1"/>
  <c r="E20" i="1"/>
  <c r="E21" i="1"/>
  <c r="E22" i="1"/>
  <c r="G22" i="1" s="1"/>
  <c r="E23" i="1"/>
  <c r="G23" i="1" s="1"/>
  <c r="E24" i="1"/>
  <c r="E25" i="1"/>
  <c r="E26" i="1"/>
  <c r="G26" i="1" s="1"/>
  <c r="E27" i="1"/>
  <c r="E28" i="1"/>
  <c r="G28" i="1" s="1"/>
  <c r="E29" i="1"/>
  <c r="E30" i="1"/>
  <c r="E31" i="1"/>
  <c r="E32" i="1"/>
  <c r="G32" i="1" s="1"/>
  <c r="E33" i="1"/>
  <c r="E19" i="1"/>
  <c r="G20" i="1" s="1"/>
  <c r="S19" i="1"/>
  <c r="U19" i="1" s="1"/>
  <c r="S20" i="1"/>
  <c r="S21" i="1"/>
  <c r="S22" i="1"/>
  <c r="S23" i="1"/>
  <c r="U23" i="1" s="1"/>
  <c r="S24" i="1"/>
  <c r="U24" i="1" s="1"/>
  <c r="S25" i="1"/>
  <c r="S26" i="1"/>
  <c r="S27" i="1"/>
  <c r="W27" i="1" s="1"/>
  <c r="S28" i="1"/>
  <c r="W28" i="1" s="1"/>
  <c r="S29" i="1"/>
  <c r="U29" i="1" s="1"/>
  <c r="S30" i="1"/>
  <c r="S31" i="1"/>
  <c r="U31" i="1" s="1"/>
  <c r="S32" i="1"/>
  <c r="U32" i="1" s="1"/>
  <c r="S33" i="1"/>
  <c r="U33" i="1" s="1"/>
  <c r="U18" i="1"/>
  <c r="W24" i="1"/>
  <c r="G18" i="1"/>
  <c r="W12" i="1"/>
  <c r="W13" i="1"/>
  <c r="W14" i="1"/>
  <c r="W15" i="1"/>
  <c r="W11" i="1"/>
  <c r="U15" i="1"/>
  <c r="U14" i="1"/>
  <c r="U13" i="1"/>
  <c r="U12" i="1"/>
  <c r="Q15" i="1"/>
  <c r="Q14" i="1"/>
  <c r="Q13" i="1"/>
  <c r="Q12" i="1"/>
  <c r="M15" i="1"/>
  <c r="M14" i="1"/>
  <c r="M13" i="1"/>
  <c r="M12" i="1"/>
  <c r="G13" i="1"/>
  <c r="G14" i="1"/>
  <c r="G15" i="1"/>
  <c r="G12" i="1"/>
  <c r="U30" i="1" l="1"/>
  <c r="Q21" i="1"/>
  <c r="Q20" i="1"/>
  <c r="W26" i="1"/>
  <c r="U25" i="1"/>
  <c r="W32" i="1"/>
  <c r="U22" i="1"/>
  <c r="W21" i="1"/>
  <c r="G21" i="1"/>
  <c r="M28" i="1"/>
  <c r="Q27" i="1"/>
  <c r="U21" i="1"/>
  <c r="W22" i="1"/>
  <c r="W20" i="1"/>
  <c r="Q32" i="1"/>
  <c r="G29" i="1"/>
  <c r="W29" i="1"/>
  <c r="Q29" i="1"/>
  <c r="G27" i="1"/>
  <c r="Q28" i="1"/>
  <c r="W19" i="1"/>
  <c r="U28" i="1"/>
  <c r="U20" i="1"/>
  <c r="Q26" i="1"/>
  <c r="W23" i="1"/>
  <c r="U26" i="1"/>
  <c r="Q23" i="1"/>
  <c r="U27" i="1"/>
  <c r="W33" i="1"/>
  <c r="W30" i="1"/>
  <c r="W31" i="1"/>
  <c r="W25" i="1"/>
  <c r="Q18" i="1"/>
</calcChain>
</file>

<file path=xl/sharedStrings.xml><?xml version="1.0" encoding="utf-8"?>
<sst xmlns="http://schemas.openxmlformats.org/spreadsheetml/2006/main" count="47" uniqueCount="41">
  <si>
    <t>Exhibit C-5</t>
  </si>
  <si>
    <t>Kentucky Power Company</t>
  </si>
  <si>
    <t>Seasonal and Annual Peak Demands, Energy Requirements and Load Factor</t>
  </si>
  <si>
    <t>Actual</t>
  </si>
  <si>
    <t>2020</t>
  </si>
  <si>
    <t>2021</t>
  </si>
  <si>
    <t>2022</t>
  </si>
  <si>
    <t>2023</t>
  </si>
  <si>
    <t>2024</t>
  </si>
  <si>
    <t>Forecast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</si>
  <si>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</si>
  <si>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</si>
  <si>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</si>
  <si>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</si>
  <si>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</si>
  <si>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</si>
  <si>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</si>
  <si>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</si>
  <si>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</si>
  <si>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</si>
  <si>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</si>
  <si>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</si>
  <si>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</si>
  <si>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</si>
  <si>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</si>
  <si>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Date</t>
  </si>
  <si>
    <t>MW</t>
  </si>
  <si>
    <t>% Growth</t>
  </si>
  <si>
    <t>Summer Peak</t>
  </si>
  <si>
    <t>GWH</t>
  </si>
  <si>
    <t>Load</t>
  </si>
  <si>
    <t>Factor %</t>
  </si>
  <si>
    <t>Annual Peak, Energy, &amp; Load Factor</t>
  </si>
  <si>
    <t>2020-2040</t>
  </si>
  <si>
    <t>Notes: (1) Actual winter peak for year may occur in the 4th quarter of that year or in the 1st quarter of the following year.</t>
  </si>
  <si>
    <t xml:space="preserve">              (2) Data for 2025 are 7 months actual and 5 months forecast.</t>
  </si>
  <si>
    <t>2025 (2)</t>
  </si>
  <si>
    <t>Winter Peak (1)</t>
  </si>
  <si>
    <t>Average Annual Growth Rates:</t>
  </si>
  <si>
    <t xml:space="preserve">     2020-2024</t>
  </si>
  <si>
    <t xml:space="preserve">     2025-2040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</si>
</sst>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mm/dd/yy;@"/>
    <numFmt numFmtId="167" formatCode="_(* #,##0_);_(* \(#,##0\);_(* &quot;-&quot;??_);_(@_)"/>
    <numFmt numFmtId="168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165" fontId="0" fillId="0" borderId="0" xfId="0" applyNumberFormat="1"/>
    <xf numFmtId="167" fontId="0" fillId="0" borderId="0" xfId="1" applyNumberFormat="1" applyFont="1"/>
    <xf numFmtId="168" fontId="0" fillId="0" borderId="0" xfId="2" applyNumberFormat="1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cst25_3+9\Demand\CDR_CLRs\annual_cp_data.xlsx" TargetMode="External"/><Relationship Id="rId1" Type="http://schemas.openxmlformats.org/officeDocument/2006/relationships/externalLinkPath" Target="file:///E:\Fcst25_3+9\Demand\CDR_CLRs\annual_cp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SO"/>
      <sheetName val="SWP"/>
      <sheetName val="SPP"/>
      <sheetName val="SPPRAW"/>
      <sheetName val="SPPRAW_W"/>
      <sheetName val="PASSTHRU"/>
      <sheetName val="PASSTHRU_W"/>
      <sheetName val="AP"/>
      <sheetName val="CSP"/>
      <sheetName val="IM"/>
      <sheetName val="KPC"/>
      <sheetName val="OPC"/>
      <sheetName val="WEC"/>
      <sheetName val="TCC"/>
      <sheetName val="TNC"/>
      <sheetName val="PSO_W"/>
      <sheetName val="SWP_W"/>
      <sheetName val="SPP_W"/>
      <sheetName val="AP_W"/>
      <sheetName val="CSP_W"/>
      <sheetName val="IM_W"/>
      <sheetName val="KPC_W"/>
      <sheetName val="OPC_W"/>
      <sheetName val="WEC_W"/>
      <sheetName val="TCC_W"/>
      <sheetName val="TNC_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>
            <v>5747449.7139913524</v>
          </cell>
          <cell r="G3">
            <v>959.19483593280029</v>
          </cell>
        </row>
        <row r="4">
          <cell r="B4">
            <v>5719064.7124209516</v>
          </cell>
          <cell r="G4">
            <v>955.2734045849993</v>
          </cell>
        </row>
        <row r="5">
          <cell r="B5">
            <v>5696795.6710424982</v>
          </cell>
          <cell r="G5">
            <v>951.95958339273682</v>
          </cell>
        </row>
        <row r="6">
          <cell r="B6">
            <v>5672016.7072831606</v>
          </cell>
          <cell r="G6">
            <v>945.68296838482786</v>
          </cell>
        </row>
        <row r="7">
          <cell r="B7">
            <v>5644416.330407504</v>
          </cell>
          <cell r="G7">
            <v>942.08626080119302</v>
          </cell>
        </row>
        <row r="8">
          <cell r="B8">
            <v>5621362.0872927345</v>
          </cell>
          <cell r="G8">
            <v>939.39537842320112</v>
          </cell>
        </row>
        <row r="9">
          <cell r="B9">
            <v>5588886.1828571633</v>
          </cell>
          <cell r="G9">
            <v>934.31795661233241</v>
          </cell>
        </row>
        <row r="10">
          <cell r="B10">
            <v>5561344.8393333303</v>
          </cell>
          <cell r="G10">
            <v>931.97618611049904</v>
          </cell>
        </row>
        <row r="11">
          <cell r="B11">
            <v>5539684.9809335573</v>
          </cell>
          <cell r="G11">
            <v>925.66803445442918</v>
          </cell>
        </row>
        <row r="12">
          <cell r="B12">
            <v>5520381.9790877942</v>
          </cell>
          <cell r="G12">
            <v>924.01759874503045</v>
          </cell>
        </row>
        <row r="13">
          <cell r="B13">
            <v>5509538.5591970757</v>
          </cell>
          <cell r="G13">
            <v>922.24908196529941</v>
          </cell>
        </row>
        <row r="14">
          <cell r="B14">
            <v>5497893.5841637142</v>
          </cell>
          <cell r="G14">
            <v>922.14297133697789</v>
          </cell>
        </row>
        <row r="15">
          <cell r="B15">
            <v>5485421.4023371693</v>
          </cell>
          <cell r="G15">
            <v>921.53719040759358</v>
          </cell>
        </row>
        <row r="16">
          <cell r="B16">
            <v>5471994.297733658</v>
          </cell>
          <cell r="G16">
            <v>920.51277597942874</v>
          </cell>
        </row>
        <row r="17">
          <cell r="B17">
            <v>5458623.5668783942</v>
          </cell>
          <cell r="G17">
            <v>914.78195013275422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D3">
            <v>1233.4753899908296</v>
          </cell>
        </row>
        <row r="4">
          <cell r="D4">
            <v>1225.5877327260771</v>
          </cell>
        </row>
        <row r="5">
          <cell r="D5">
            <v>1215.1816070518814</v>
          </cell>
        </row>
        <row r="6">
          <cell r="D6">
            <v>1210.078701979204</v>
          </cell>
        </row>
        <row r="7">
          <cell r="D7">
            <v>1201.3466581346349</v>
          </cell>
        </row>
        <row r="8">
          <cell r="D8">
            <v>1195.158726641803</v>
          </cell>
        </row>
        <row r="9">
          <cell r="D9">
            <v>1182.8921605641256</v>
          </cell>
        </row>
        <row r="10">
          <cell r="D10">
            <v>1179.383960680618</v>
          </cell>
        </row>
        <row r="11">
          <cell r="D11">
            <v>1171.7004727780673</v>
          </cell>
        </row>
        <row r="12">
          <cell r="D12">
            <v>1166.8308963214197</v>
          </cell>
        </row>
        <row r="13">
          <cell r="D13">
            <v>1158.2661214828859</v>
          </cell>
        </row>
        <row r="14">
          <cell r="D14">
            <v>1156.9865235972284</v>
          </cell>
        </row>
        <row r="15">
          <cell r="D15">
            <v>1152.6874403341637</v>
          </cell>
        </row>
        <row r="16">
          <cell r="D16">
            <v>1147.9316902973762</v>
          </cell>
        </row>
        <row r="17">
          <cell r="D17">
            <v>1139.3012969779595</v>
          </cell>
        </row>
        <row r="18">
          <cell r="D18">
            <v>1136.5322775361301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CD2C1-D1E8-4C0E-8A00-9C20BA4A39D2}">
  <dimension ref="A1:W40"/>
  <sheetViews>
    <sheetView tabSelected="1" workbookViewId="0">
      <selection activeCell="U37" sqref="U37"/>
    </sheetView>
  </sheetViews>
  <sheetFormatPr defaultRowHeight="15" x14ac:dyDescent="0.25"/>
  <cols>
    <col min="2" max="2" width="1.7109375" customWidth="1"/>
    <col min="3" max="3" width="9.42578125" bestFit="1" customWidth="1"/>
    <col min="4" max="4" width="1.7109375" customWidth="1"/>
    <col min="6" max="6" width="1.7109375" customWidth="1"/>
    <col min="8" max="8" width="1.7109375" customWidth="1"/>
    <col min="10" max="10" width="1.7109375" customWidth="1"/>
    <col min="12" max="12" width="1.7109375" customWidth="1"/>
    <col min="14" max="14" width="1.7109375" customWidth="1"/>
    <col min="16" max="16" width="1.7109375" customWidth="1"/>
    <col min="18" max="18" width="1.7109375" customWidth="1"/>
    <col min="20" max="20" width="1.7109375" customWidth="1"/>
    <col min="22" max="22" width="1.7109375" customWidth="1"/>
  </cols>
  <sheetData>
    <row r="1" spans="1:23" ht="24" x14ac:dyDescent="0.4">
      <c r="A1" s="1" t="s">
        <v>0</v>
      </c>
    </row>
    <row r="2" spans="1:23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x14ac:dyDescent="0.25">
      <c r="A4" s="8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7" spans="1:23" x14ac:dyDescent="0.25">
      <c r="O7" s="7" t="s">
        <v>32</v>
      </c>
      <c r="P7" s="7"/>
      <c r="Q7" s="7"/>
      <c r="R7" s="7"/>
      <c r="S7" s="7"/>
      <c r="T7" s="7"/>
      <c r="U7" s="7"/>
      <c r="V7" s="7"/>
      <c r="W7" s="7"/>
    </row>
    <row r="8" spans="1:23" x14ac:dyDescent="0.25">
      <c r="C8" s="7" t="s">
        <v>28</v>
      </c>
      <c r="D8" s="7"/>
      <c r="E8" s="7"/>
      <c r="F8" s="7"/>
      <c r="G8" s="7"/>
      <c r="I8" s="7" t="s">
        <v>37</v>
      </c>
      <c r="J8" s="7"/>
      <c r="K8" s="7"/>
      <c r="L8" s="7"/>
      <c r="M8" s="7"/>
      <c r="W8" s="4" t="s">
        <v>30</v>
      </c>
    </row>
    <row r="9" spans="1:23" x14ac:dyDescent="0.25">
      <c r="C9" s="3" t="s">
        <v>25</v>
      </c>
      <c r="D9" s="4"/>
      <c r="E9" s="3" t="s">
        <v>26</v>
      </c>
      <c r="F9" s="4"/>
      <c r="G9" s="3" t="s">
        <v>27</v>
      </c>
      <c r="I9" s="3" t="s">
        <v>25</v>
      </c>
      <c r="J9" s="4"/>
      <c r="K9" s="3" t="s">
        <v>26</v>
      </c>
      <c r="L9" s="4"/>
      <c r="M9" s="3" t="s">
        <v>27</v>
      </c>
      <c r="O9" s="3" t="s">
        <v>26</v>
      </c>
      <c r="P9" s="4"/>
      <c r="Q9" s="3" t="s">
        <v>27</v>
      </c>
      <c r="S9" s="3" t="s">
        <v>29</v>
      </c>
      <c r="T9" s="4"/>
      <c r="U9" s="3" t="s">
        <v>27</v>
      </c>
      <c r="W9" s="3" t="s">
        <v>31</v>
      </c>
    </row>
    <row r="10" spans="1:23" x14ac:dyDescent="0.25">
      <c r="A10" s="5" t="s">
        <v>3</v>
      </c>
    </row>
    <row r="11" spans="1:23" x14ac:dyDescent="0.25">
      <c r="A11" s="2" t="s">
        <v>4</v>
      </c>
      <c r="C11" s="10">
        <v>44033</v>
      </c>
      <c r="E11" s="11">
        <v>960.779</v>
      </c>
      <c r="I11" s="10">
        <v>44235</v>
      </c>
      <c r="K11" s="11">
        <v>1065.394</v>
      </c>
      <c r="O11" s="11">
        <v>1166.288</v>
      </c>
      <c r="S11" s="11">
        <v>5571.14</v>
      </c>
      <c r="W11" s="12">
        <f>(S11*1000)/(O11*8760)</f>
        <v>0.54529831897845882</v>
      </c>
    </row>
    <row r="12" spans="1:23" x14ac:dyDescent="0.25">
      <c r="A12" s="2" t="s">
        <v>5</v>
      </c>
      <c r="C12" s="10">
        <v>44432</v>
      </c>
      <c r="E12" s="11">
        <v>958.03399999999999</v>
      </c>
      <c r="G12" s="12">
        <f>(E12/E11)-1</f>
        <v>-2.8570566175988299E-3</v>
      </c>
      <c r="I12" s="10">
        <v>44588</v>
      </c>
      <c r="K12" s="11">
        <v>1186.883</v>
      </c>
      <c r="M12" s="12">
        <f>(K12/K11)-1</f>
        <v>0.11403199192036007</v>
      </c>
      <c r="O12" s="11">
        <v>1065.394</v>
      </c>
      <c r="Q12" s="12">
        <f>(O12/O11)-1</f>
        <v>-8.6508649664576831E-2</v>
      </c>
      <c r="S12" s="11">
        <v>5608.7</v>
      </c>
      <c r="U12" s="12">
        <f>(S12/S11)-1</f>
        <v>6.7418876567451047E-3</v>
      </c>
      <c r="W12" s="12">
        <f t="shared" ref="W12:W15" si="0">(S12*1000)/(O12*8760)</f>
        <v>0.60096317144420341</v>
      </c>
    </row>
    <row r="13" spans="1:23" x14ac:dyDescent="0.25">
      <c r="A13" s="2" t="s">
        <v>6</v>
      </c>
      <c r="C13" s="10">
        <v>44728</v>
      </c>
      <c r="E13" s="11">
        <v>996.12400000000002</v>
      </c>
      <c r="G13" s="12">
        <f t="shared" ref="G13:G15" si="1">(E13/E12)-1</f>
        <v>3.975850543926418E-2</v>
      </c>
      <c r="I13" s="10">
        <v>44918</v>
      </c>
      <c r="K13" s="11">
        <v>1358.5239999999999</v>
      </c>
      <c r="M13" s="12">
        <f t="shared" ref="M13:M15" si="2">(K13/K12)-1</f>
        <v>0.14461492834592771</v>
      </c>
      <c r="O13" s="11">
        <v>1358.5239999999999</v>
      </c>
      <c r="Q13" s="12">
        <f t="shared" ref="Q13:Q15" si="3">(O13/O12)-1</f>
        <v>0.27513764860699408</v>
      </c>
      <c r="S13" s="11">
        <v>5910.34</v>
      </c>
      <c r="U13" s="12">
        <f t="shared" ref="U13:U15" si="4">(S13/S12)-1</f>
        <v>5.3780733503307365E-2</v>
      </c>
      <c r="W13" s="12">
        <f t="shared" si="0"/>
        <v>0.49663925483242372</v>
      </c>
    </row>
    <row r="14" spans="1:23" x14ac:dyDescent="0.25">
      <c r="A14" s="2" t="s">
        <v>7</v>
      </c>
      <c r="C14" s="10">
        <v>45134</v>
      </c>
      <c r="E14" s="11">
        <v>956.51499999999999</v>
      </c>
      <c r="G14" s="12">
        <f t="shared" si="1"/>
        <v>-3.9763121860330708E-2</v>
      </c>
      <c r="I14" s="10">
        <v>45308</v>
      </c>
      <c r="K14" s="11">
        <v>1287.866</v>
      </c>
      <c r="M14" s="12">
        <f t="shared" si="2"/>
        <v>-5.2010858843862806E-2</v>
      </c>
      <c r="O14" s="11">
        <v>1084.5909999999999</v>
      </c>
      <c r="Q14" s="12">
        <f t="shared" si="3"/>
        <v>-0.20164016241155847</v>
      </c>
      <c r="S14" s="11">
        <v>5652.09</v>
      </c>
      <c r="U14" s="12">
        <f t="shared" si="4"/>
        <v>-4.3694609785562277E-2</v>
      </c>
      <c r="W14" s="12">
        <f t="shared" si="0"/>
        <v>0.59489314720909325</v>
      </c>
    </row>
    <row r="15" spans="1:23" x14ac:dyDescent="0.25">
      <c r="A15" s="2" t="s">
        <v>8</v>
      </c>
      <c r="C15" s="10">
        <v>45511</v>
      </c>
      <c r="E15" s="11">
        <v>979.58299999999997</v>
      </c>
      <c r="G15" s="12">
        <f t="shared" si="1"/>
        <v>2.4116715367767272E-2</v>
      </c>
      <c r="I15" s="10">
        <v>45679</v>
      </c>
      <c r="K15" s="11">
        <v>1347.1679999999999</v>
      </c>
      <c r="M15" s="12">
        <f t="shared" si="2"/>
        <v>4.604671604033328E-2</v>
      </c>
      <c r="O15" s="11">
        <v>1287.866</v>
      </c>
      <c r="Q15" s="12">
        <f t="shared" si="3"/>
        <v>0.18742088031340853</v>
      </c>
      <c r="S15" s="11">
        <v>5749.72</v>
      </c>
      <c r="U15" s="12">
        <f t="shared" si="4"/>
        <v>1.7273256441422635E-2</v>
      </c>
      <c r="W15" s="12">
        <f t="shared" si="0"/>
        <v>0.50964986310191218</v>
      </c>
    </row>
    <row r="17" spans="1:23" x14ac:dyDescent="0.25">
      <c r="A17" s="6" t="s">
        <v>9</v>
      </c>
    </row>
    <row r="18" spans="1:23" x14ac:dyDescent="0.25">
      <c r="A18" s="2" t="s">
        <v>36</v>
      </c>
      <c r="C18" s="9">
        <v>45833</v>
      </c>
      <c r="E18" s="11">
        <v>934.66700000000003</v>
      </c>
      <c r="G18" s="12">
        <f>(E18/E15)-1</f>
        <v>-4.5852163624725994E-2</v>
      </c>
      <c r="K18" s="11">
        <f>[1]KPC_W!D3</f>
        <v>1233.4753899908296</v>
      </c>
      <c r="M18" s="12">
        <f>(K18/K15)-1</f>
        <v>-8.4393787567081713E-2</v>
      </c>
      <c r="O18" s="11">
        <v>1347.1679999999999</v>
      </c>
      <c r="Q18" s="12">
        <f>(O18/O15)-1</f>
        <v>4.604671604033328E-2</v>
      </c>
      <c r="S18" s="11">
        <v>5875.376088390095</v>
      </c>
      <c r="U18" s="12">
        <f>(S18/S15)-1</f>
        <v>2.1854296972738663E-2</v>
      </c>
      <c r="W18" s="12">
        <f t="shared" ref="W18:W33" si="5">(S18*1000)/(O18*8760)</f>
        <v>0.49786294873485992</v>
      </c>
    </row>
    <row r="19" spans="1:23" x14ac:dyDescent="0.25">
      <c r="A19" s="2" t="s">
        <v>10</v>
      </c>
      <c r="E19" s="11">
        <f>[1]KPC!G3</f>
        <v>959.19483593280029</v>
      </c>
      <c r="G19" s="12">
        <f t="shared" ref="G19:G33" si="6">(E19/E18)-1</f>
        <v>2.6242325804591626E-2</v>
      </c>
      <c r="K19" s="11">
        <f>[1]KPC_W!D4</f>
        <v>1225.5877327260771</v>
      </c>
      <c r="M19" s="12">
        <f t="shared" ref="M19:M33" si="7">(K19/K18)-1</f>
        <v>-6.3946612382848045E-3</v>
      </c>
      <c r="O19" s="11">
        <f>[1]KPC_W!D3</f>
        <v>1233.4753899908296</v>
      </c>
      <c r="Q19" s="12">
        <f t="shared" ref="Q19:Q33" si="8">(O19/O18)-1</f>
        <v>-8.4393787567081713E-2</v>
      </c>
      <c r="S19" s="11">
        <f>[1]KPC!B3/1000</f>
        <v>5747.4497139913519</v>
      </c>
      <c r="U19" s="12">
        <f t="shared" ref="U19:U33" si="9">(S19/S18)-1</f>
        <v>-2.1773308206010644E-2</v>
      </c>
      <c r="W19" s="12">
        <f t="shared" si="5"/>
        <v>0.53191297600919685</v>
      </c>
    </row>
    <row r="20" spans="1:23" x14ac:dyDescent="0.25">
      <c r="A20" s="2" t="s">
        <v>11</v>
      </c>
      <c r="E20" s="11">
        <f>[1]KPC!G4</f>
        <v>955.2734045849993</v>
      </c>
      <c r="G20" s="12">
        <f t="shared" si="6"/>
        <v>-4.0882531899657515E-3</v>
      </c>
      <c r="K20" s="11">
        <f>[1]KPC_W!D5</f>
        <v>1215.1816070518814</v>
      </c>
      <c r="M20" s="12">
        <f t="shared" si="7"/>
        <v>-8.4907227743290514E-3</v>
      </c>
      <c r="O20" s="11">
        <f>[1]KPC_W!D4</f>
        <v>1225.5877327260771</v>
      </c>
      <c r="Q20" s="12">
        <f t="shared" si="8"/>
        <v>-6.3946612382848045E-3</v>
      </c>
      <c r="S20" s="11">
        <f>[1]KPC!B4/1000</f>
        <v>5719.0647124209518</v>
      </c>
      <c r="U20" s="12">
        <f t="shared" si="9"/>
        <v>-4.9387124695151607E-3</v>
      </c>
      <c r="W20" s="12">
        <f t="shared" si="5"/>
        <v>0.53269239819253411</v>
      </c>
    </row>
    <row r="21" spans="1:23" x14ac:dyDescent="0.25">
      <c r="A21" s="2" t="s">
        <v>12</v>
      </c>
      <c r="E21" s="11">
        <f>[1]KPC!G5</f>
        <v>951.95958339273682</v>
      </c>
      <c r="G21" s="12">
        <f t="shared" si="6"/>
        <v>-3.4689767100781754E-3</v>
      </c>
      <c r="K21" s="11">
        <f>[1]KPC_W!D6</f>
        <v>1210.078701979204</v>
      </c>
      <c r="M21" s="12">
        <f t="shared" si="7"/>
        <v>-4.1992941985498078E-3</v>
      </c>
      <c r="O21" s="11">
        <f>[1]KPC_W!D5</f>
        <v>1215.1816070518814</v>
      </c>
      <c r="Q21" s="12">
        <f t="shared" si="8"/>
        <v>-8.4907227743290514E-3</v>
      </c>
      <c r="S21" s="11">
        <f>[1]KPC!B5/1000</f>
        <v>5696.7956710424978</v>
      </c>
      <c r="U21" s="12">
        <f t="shared" si="9"/>
        <v>-3.8938257386892383E-3</v>
      </c>
      <c r="W21" s="12">
        <f t="shared" si="5"/>
        <v>0.53516209985080909</v>
      </c>
    </row>
    <row r="22" spans="1:23" x14ac:dyDescent="0.25">
      <c r="A22" s="2" t="s">
        <v>13</v>
      </c>
      <c r="E22" s="11">
        <f>[1]KPC!G6</f>
        <v>945.68296838482786</v>
      </c>
      <c r="G22" s="12">
        <f t="shared" si="6"/>
        <v>-6.5933629088951173E-3</v>
      </c>
      <c r="K22" s="11">
        <f>[1]KPC_W!D7</f>
        <v>1201.3466581346349</v>
      </c>
      <c r="M22" s="12">
        <f t="shared" si="7"/>
        <v>-7.216095804584377E-3</v>
      </c>
      <c r="O22" s="11">
        <f>[1]KPC_W!D6</f>
        <v>1210.078701979204</v>
      </c>
      <c r="Q22" s="12">
        <f t="shared" si="8"/>
        <v>-4.1992941985498078E-3</v>
      </c>
      <c r="S22" s="11">
        <f>[1]KPC!B6/1000</f>
        <v>5672.0167072831609</v>
      </c>
      <c r="U22" s="12">
        <f t="shared" si="9"/>
        <v>-4.349631826412792E-3</v>
      </c>
      <c r="W22" s="12">
        <f t="shared" si="5"/>
        <v>0.53508130557124578</v>
      </c>
    </row>
    <row r="23" spans="1:23" x14ac:dyDescent="0.25">
      <c r="A23" s="2" t="s">
        <v>14</v>
      </c>
      <c r="E23" s="11">
        <f>[1]KPC!G7</f>
        <v>942.08626080119302</v>
      </c>
      <c r="G23" s="12">
        <f t="shared" si="6"/>
        <v>-3.8032910646342843E-3</v>
      </c>
      <c r="K23" s="11">
        <f>[1]KPC_W!D8</f>
        <v>1195.158726641803</v>
      </c>
      <c r="M23" s="12">
        <f t="shared" si="7"/>
        <v>-5.1508292389476074E-3</v>
      </c>
      <c r="O23" s="11">
        <f>[1]KPC_W!D7</f>
        <v>1201.3466581346349</v>
      </c>
      <c r="Q23" s="12">
        <f t="shared" si="8"/>
        <v>-7.216095804584377E-3</v>
      </c>
      <c r="S23" s="11">
        <f>[1]KPC!B7/1000</f>
        <v>5644.4163304075037</v>
      </c>
      <c r="U23" s="12">
        <f t="shared" si="9"/>
        <v>-4.8660605742252283E-3</v>
      </c>
      <c r="W23" s="12">
        <f t="shared" si="5"/>
        <v>0.53634790539612731</v>
      </c>
    </row>
    <row r="24" spans="1:23" x14ac:dyDescent="0.25">
      <c r="A24" s="2" t="s">
        <v>15</v>
      </c>
      <c r="E24" s="11">
        <f>[1]KPC!G8</f>
        <v>939.39537842320112</v>
      </c>
      <c r="G24" s="12">
        <f t="shared" si="6"/>
        <v>-2.8563014767919448E-3</v>
      </c>
      <c r="K24" s="11">
        <f>[1]KPC_W!D9</f>
        <v>1182.8921605641256</v>
      </c>
      <c r="M24" s="12">
        <f t="shared" si="7"/>
        <v>-1.0263545589584089E-2</v>
      </c>
      <c r="O24" s="11">
        <f>[1]KPC_W!D8</f>
        <v>1195.158726641803</v>
      </c>
      <c r="Q24" s="12">
        <f t="shared" si="8"/>
        <v>-5.1508292389476074E-3</v>
      </c>
      <c r="S24" s="11">
        <f>[1]KPC!B8/1000</f>
        <v>5621.3620872927349</v>
      </c>
      <c r="U24" s="12">
        <f t="shared" si="9"/>
        <v>-4.0844334941366744E-3</v>
      </c>
      <c r="W24" s="12">
        <f t="shared" si="5"/>
        <v>0.53692282583719786</v>
      </c>
    </row>
    <row r="25" spans="1:23" x14ac:dyDescent="0.25">
      <c r="A25" s="2" t="s">
        <v>16</v>
      </c>
      <c r="E25" s="11">
        <f>[1]KPC!G9</f>
        <v>934.31795661233241</v>
      </c>
      <c r="G25" s="12">
        <f t="shared" si="6"/>
        <v>-5.4049891318299625E-3</v>
      </c>
      <c r="K25" s="11">
        <f>[1]KPC_W!D10</f>
        <v>1179.383960680618</v>
      </c>
      <c r="M25" s="12">
        <f t="shared" si="7"/>
        <v>-2.9657816667197912E-3</v>
      </c>
      <c r="O25" s="11">
        <f>[1]KPC_W!D9</f>
        <v>1182.8921605641256</v>
      </c>
      <c r="Q25" s="12">
        <f t="shared" si="8"/>
        <v>-1.0263545589584089E-2</v>
      </c>
      <c r="S25" s="11">
        <f>[1]KPC!B9/1000</f>
        <v>5588.8861828571635</v>
      </c>
      <c r="U25" s="12">
        <f t="shared" si="9"/>
        <v>-5.7772304881381631E-3</v>
      </c>
      <c r="W25" s="12">
        <f t="shared" si="5"/>
        <v>0.53935661007453739</v>
      </c>
    </row>
    <row r="26" spans="1:23" x14ac:dyDescent="0.25">
      <c r="A26" s="2" t="s">
        <v>17</v>
      </c>
      <c r="E26" s="11">
        <f>[1]KPC!G10</f>
        <v>931.97618611049904</v>
      </c>
      <c r="G26" s="12">
        <f t="shared" si="6"/>
        <v>-2.5063956924515907E-3</v>
      </c>
      <c r="K26" s="11">
        <f>[1]KPC_W!D11</f>
        <v>1171.7004727780673</v>
      </c>
      <c r="M26" s="12">
        <f t="shared" si="7"/>
        <v>-6.514831605914484E-3</v>
      </c>
      <c r="O26" s="11">
        <f>[1]KPC_W!D10</f>
        <v>1179.383960680618</v>
      </c>
      <c r="Q26" s="12">
        <f t="shared" si="8"/>
        <v>-2.9657816667197912E-3</v>
      </c>
      <c r="S26" s="11">
        <f>[1]KPC!B10/1000</f>
        <v>5561.3448393333301</v>
      </c>
      <c r="U26" s="12">
        <f t="shared" si="9"/>
        <v>-4.9278769727519878E-3</v>
      </c>
      <c r="W26" s="12">
        <f t="shared" si="5"/>
        <v>0.53829519307054163</v>
      </c>
    </row>
    <row r="27" spans="1:23" x14ac:dyDescent="0.25">
      <c r="A27" s="2" t="s">
        <v>18</v>
      </c>
      <c r="E27" s="11">
        <f>[1]KPC!G11</f>
        <v>925.66803445442918</v>
      </c>
      <c r="G27" s="12">
        <f t="shared" si="6"/>
        <v>-6.7685760109346127E-3</v>
      </c>
      <c r="K27" s="11">
        <f>[1]KPC_W!D12</f>
        <v>1166.8308963214197</v>
      </c>
      <c r="M27" s="12">
        <f t="shared" si="7"/>
        <v>-4.1559908609595242E-3</v>
      </c>
      <c r="O27" s="11">
        <f>[1]KPC_W!D11</f>
        <v>1171.7004727780673</v>
      </c>
      <c r="Q27" s="12">
        <f t="shared" si="8"/>
        <v>-6.514831605914484E-3</v>
      </c>
      <c r="S27" s="11">
        <f>[1]KPC!B11/1000</f>
        <v>5539.6849809335572</v>
      </c>
      <c r="U27" s="12">
        <f t="shared" si="9"/>
        <v>-3.8947159411121257E-3</v>
      </c>
      <c r="W27" s="12">
        <f t="shared" si="5"/>
        <v>0.53971483748247762</v>
      </c>
    </row>
    <row r="28" spans="1:23" x14ac:dyDescent="0.25">
      <c r="A28" s="2" t="s">
        <v>19</v>
      </c>
      <c r="E28" s="11">
        <f>[1]KPC!G12</f>
        <v>924.01759874503045</v>
      </c>
      <c r="G28" s="12">
        <f t="shared" si="6"/>
        <v>-1.7829671631379718E-3</v>
      </c>
      <c r="K28" s="11">
        <f>[1]KPC_W!D13</f>
        <v>1158.2661214828859</v>
      </c>
      <c r="M28" s="12">
        <f t="shared" si="7"/>
        <v>-7.3402023082653756E-3</v>
      </c>
      <c r="O28" s="11">
        <f>[1]KPC_W!D12</f>
        <v>1166.8308963214197</v>
      </c>
      <c r="Q28" s="12">
        <f t="shared" si="8"/>
        <v>-4.1559908609595242E-3</v>
      </c>
      <c r="S28" s="11">
        <f>[1]KPC!B12/1000</f>
        <v>5520.3819790877942</v>
      </c>
      <c r="U28" s="12">
        <f t="shared" si="9"/>
        <v>-3.4844944996330618E-3</v>
      </c>
      <c r="W28" s="12">
        <f t="shared" si="5"/>
        <v>0.54007876651774567</v>
      </c>
    </row>
    <row r="29" spans="1:23" x14ac:dyDescent="0.25">
      <c r="A29" s="2" t="s">
        <v>20</v>
      </c>
      <c r="E29" s="11">
        <f>[1]KPC!G13</f>
        <v>922.24908196529941</v>
      </c>
      <c r="G29" s="12">
        <f t="shared" si="6"/>
        <v>-1.9139427453903624E-3</v>
      </c>
      <c r="K29" s="11">
        <f>[1]KPC_W!D14</f>
        <v>1156.9865235972284</v>
      </c>
      <c r="M29" s="12">
        <f t="shared" si="7"/>
        <v>-1.1047529250179933E-3</v>
      </c>
      <c r="O29" s="11">
        <f>[1]KPC_W!D13</f>
        <v>1158.2661214828859</v>
      </c>
      <c r="Q29" s="12">
        <f t="shared" si="8"/>
        <v>-7.3402023082653756E-3</v>
      </c>
      <c r="S29" s="11">
        <f>[1]KPC!B13/1000</f>
        <v>5509.5385591970753</v>
      </c>
      <c r="U29" s="12">
        <f t="shared" si="9"/>
        <v>-1.9642517368898549E-3</v>
      </c>
      <c r="W29" s="12">
        <f t="shared" si="5"/>
        <v>0.54300367267411487</v>
      </c>
    </row>
    <row r="30" spans="1:23" x14ac:dyDescent="0.25">
      <c r="A30" s="2" t="s">
        <v>21</v>
      </c>
      <c r="E30" s="11">
        <f>[1]KPC!G14</f>
        <v>922.14297133697789</v>
      </c>
      <c r="G30" s="12">
        <f t="shared" si="6"/>
        <v>-1.150563664378268E-4</v>
      </c>
      <c r="K30" s="11">
        <f>[1]KPC_W!D15</f>
        <v>1152.6874403341637</v>
      </c>
      <c r="M30" s="12">
        <f t="shared" si="7"/>
        <v>-3.7157591513669042E-3</v>
      </c>
      <c r="O30" s="11">
        <f>[1]KPC_W!D14</f>
        <v>1156.9865235972284</v>
      </c>
      <c r="Q30" s="12">
        <f t="shared" si="8"/>
        <v>-1.1047529250179933E-3</v>
      </c>
      <c r="S30" s="11">
        <f>[1]KPC!B14/1000</f>
        <v>5497.893584163714</v>
      </c>
      <c r="U30" s="12">
        <f t="shared" si="9"/>
        <v>-2.1136026017863907E-3</v>
      </c>
      <c r="W30" s="12">
        <f t="shared" si="5"/>
        <v>0.54245525773144154</v>
      </c>
    </row>
    <row r="31" spans="1:23" x14ac:dyDescent="0.25">
      <c r="A31" s="2" t="s">
        <v>22</v>
      </c>
      <c r="E31" s="11">
        <f>[1]KPC!G15</f>
        <v>921.53719040759358</v>
      </c>
      <c r="G31" s="12">
        <f t="shared" si="6"/>
        <v>-6.5692734013467202E-4</v>
      </c>
      <c r="K31" s="11">
        <f>[1]KPC_W!D16</f>
        <v>1147.9316902973762</v>
      </c>
      <c r="M31" s="12">
        <f t="shared" si="7"/>
        <v>-4.1257932292633193E-3</v>
      </c>
      <c r="O31" s="11">
        <f>[1]KPC_W!D15</f>
        <v>1152.6874403341637</v>
      </c>
      <c r="Q31" s="12">
        <f t="shared" si="8"/>
        <v>-3.7157591513669042E-3</v>
      </c>
      <c r="S31" s="11">
        <f>[1]KPC!B15/1000</f>
        <v>5485.4214023371696</v>
      </c>
      <c r="U31" s="12">
        <f t="shared" si="9"/>
        <v>-2.2685382384390884E-3</v>
      </c>
      <c r="W31" s="12">
        <f t="shared" si="5"/>
        <v>0.54324323827065779</v>
      </c>
    </row>
    <row r="32" spans="1:23" x14ac:dyDescent="0.25">
      <c r="A32" s="2" t="s">
        <v>23</v>
      </c>
      <c r="E32" s="11">
        <f>[1]KPC!G16</f>
        <v>920.51277597942874</v>
      </c>
      <c r="G32" s="12">
        <f t="shared" si="6"/>
        <v>-1.1116365555596808E-3</v>
      </c>
      <c r="K32" s="11">
        <f>[1]KPC_W!D17</f>
        <v>1139.3012969779595</v>
      </c>
      <c r="M32" s="12">
        <f t="shared" si="7"/>
        <v>-7.5182115733567478E-3</v>
      </c>
      <c r="O32" s="11">
        <f>[1]KPC_W!D16</f>
        <v>1147.9316902973762</v>
      </c>
      <c r="Q32" s="12">
        <f t="shared" si="8"/>
        <v>-4.1257932292633193E-3</v>
      </c>
      <c r="S32" s="11">
        <f>[1]KPC!B16/1000</f>
        <v>5471.9942977336577</v>
      </c>
      <c r="U32" s="12">
        <f t="shared" si="9"/>
        <v>-2.4477799641411391E-3</v>
      </c>
      <c r="W32" s="12">
        <f t="shared" si="5"/>
        <v>0.54415858415853058</v>
      </c>
    </row>
    <row r="33" spans="1:23" x14ac:dyDescent="0.25">
      <c r="A33" s="2" t="s">
        <v>24</v>
      </c>
      <c r="E33" s="11">
        <f>[1]KPC!G17</f>
        <v>914.78195013275422</v>
      </c>
      <c r="G33" s="12">
        <f t="shared" si="6"/>
        <v>-6.2256885468828793E-3</v>
      </c>
      <c r="K33" s="11">
        <f>[1]KPC_W!D18</f>
        <v>1136.5322775361301</v>
      </c>
      <c r="M33" s="12">
        <f t="shared" si="7"/>
        <v>-2.4304540415904796E-3</v>
      </c>
      <c r="O33" s="11">
        <f>[1]KPC_W!D17</f>
        <v>1139.3012969779595</v>
      </c>
      <c r="Q33" s="12">
        <f t="shared" si="8"/>
        <v>-7.5182115733567478E-3</v>
      </c>
      <c r="S33" s="11">
        <f>[1]KPC!B17/1000</f>
        <v>5458.6235668783938</v>
      </c>
      <c r="U33" s="12">
        <f t="shared" si="9"/>
        <v>-2.4434840622552523E-3</v>
      </c>
      <c r="W33" s="12">
        <f t="shared" si="5"/>
        <v>0.54694095918005003</v>
      </c>
    </row>
    <row r="34" spans="1:23" x14ac:dyDescent="0.25">
      <c r="A34" s="2"/>
      <c r="E34" s="11"/>
      <c r="G34" s="12"/>
      <c r="K34" s="11"/>
      <c r="M34" s="12"/>
      <c r="O34" s="11"/>
      <c r="Q34" s="12"/>
      <c r="S34" s="11"/>
      <c r="U34" s="12"/>
      <c r="W34" s="12"/>
    </row>
    <row r="35" spans="1:23" x14ac:dyDescent="0.25">
      <c r="A35" s="14" t="s">
        <v>38</v>
      </c>
      <c r="E35" s="11"/>
      <c r="G35" s="12"/>
      <c r="K35" s="11"/>
      <c r="M35" s="12"/>
      <c r="O35" s="11"/>
      <c r="Q35" s="12"/>
      <c r="S35" s="11"/>
      <c r="U35" s="12"/>
      <c r="W35" s="12"/>
    </row>
    <row r="36" spans="1:23" x14ac:dyDescent="0.25">
      <c r="A36" s="14" t="s">
        <v>39</v>
      </c>
      <c r="G36" s="12">
        <f>((E15/E11)^(1/4))-1</f>
        <v>4.8573983869635295E-3</v>
      </c>
      <c r="K36" s="11"/>
      <c r="M36" s="12">
        <f>((K15/K11)^(1/4))-1</f>
        <v>6.0419921319216918E-2</v>
      </c>
      <c r="O36" s="11"/>
      <c r="Q36" s="12">
        <f>((O15/O11)^(1/4))-1</f>
        <v>2.5099962599220538E-2</v>
      </c>
      <c r="S36" s="11"/>
      <c r="U36" s="12">
        <f>((S15/S11)^(1/4))-1</f>
        <v>7.9190554356043386E-3</v>
      </c>
      <c r="W36" s="12"/>
    </row>
    <row r="37" spans="1:23" x14ac:dyDescent="0.25">
      <c r="A37" s="14" t="s">
        <v>40</v>
      </c>
      <c r="G37" s="12">
        <f>((E33/E18)^(1/15))-1</f>
        <v>-1.4326118378114039E-3</v>
      </c>
      <c r="M37" s="12">
        <f>((K33/K18)^(1/15))-1</f>
        <v>-5.4420673862466407E-3</v>
      </c>
      <c r="Q37" s="12">
        <f>((O33/O18)^(1/15))-1</f>
        <v>-1.1110446917900751E-2</v>
      </c>
      <c r="U37" s="12">
        <f>((S33/S18)^(1/15))-1</f>
        <v>-4.8928845858932091E-3</v>
      </c>
    </row>
    <row r="39" spans="1:23" x14ac:dyDescent="0.25">
      <c r="A39" s="13" t="s">
        <v>34</v>
      </c>
    </row>
    <row r="40" spans="1:23" x14ac:dyDescent="0.25">
      <c r="A40" s="13" t="s">
        <v>35</v>
      </c>
    </row>
  </sheetData>
  <mergeCells count="6">
    <mergeCell ref="C8:G8"/>
    <mergeCell ref="I8:M8"/>
    <mergeCell ref="O7:W7"/>
    <mergeCell ref="A2:W2"/>
    <mergeCell ref="A3:W3"/>
    <mergeCell ref="A4:W4"/>
  </mergeCells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GQwMDE2MzY8L1VzZXJOYW1lPjxEYXRlVGltZT44LzE5LzIwMjUgMjo0NzoxNiBQTTwvRGF0ZVRpbWU+PExhYmVsU3RyaW5nPkFFUCBQdWJsaWM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23266DA0-58AF-4444-B76C-E0CD3D2FD3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CF33E0C-F0D2-4F28-AC45-19AAF4C6E820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12555A91-8ECC-41F9-B151-0FFC7B05231C}"/>
</file>

<file path=customXml/itemProps4.xml><?xml version="1.0" encoding="utf-8"?>
<ds:datastoreItem xmlns:ds="http://schemas.openxmlformats.org/officeDocument/2006/customXml" ds:itemID="{689CA22C-5A92-4840-8705-085CAF66447B}"/>
</file>

<file path=customXml/itemProps5.xml><?xml version="1.0" encoding="utf-8"?>
<ds:datastoreItem xmlns:ds="http://schemas.openxmlformats.org/officeDocument/2006/customXml" ds:itemID="{DCC94C24-182B-40CE-9BD5-61BEC57F1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Harris</dc:creator>
  <cp:lastModifiedBy>Mark Harris</cp:lastModifiedBy>
  <dcterms:created xsi:type="dcterms:W3CDTF">2025-08-19T14:46:40Z</dcterms:created>
  <dcterms:modified xsi:type="dcterms:W3CDTF">2025-08-19T16:31:36Z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4c4fae50-e2c8-49b6-90f9-1a0865a802a7</vt:lpwstr>
  </property>
  <property fmtid="{D5CDD505-2E9C-101B-9397-08002B2CF9AE}" pid="3" name="bjClsUserRVM">
    <vt:lpwstr>[]</vt:lpwstr>
  </property>
  <property fmtid="{D5CDD505-2E9C-101B-9397-08002B2CF9AE}" pid="4" name="bjSaver">
    <vt:lpwstr>9b6srbHcHKcvOOc2c/LlVa9aiyW8cp6a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uid="c5f8eb12-5b27-439d-aaa6-3402af626fa3" value="" /&gt;&lt;element uid="d14f5c36-f44a-4315-b438-005cfe8f069f" value="" /&gt;&lt;/sisl&gt;</vt:lpwstr>
  </property>
  <property fmtid="{D5CDD505-2E9C-101B-9397-08002B2CF9AE}" pid="7" name="bjDocumentSecurityLabel">
    <vt:lpwstr>AEP Public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LabelHistoryID">
    <vt:lpwstr>{23266DA0-58AF-4444-B76C-E0CD3D2FD3BD}</vt:lpwstr>
  </property>
  <property fmtid="{D5CDD505-2E9C-101B-9397-08002B2CF9AE}" pid="12" name="ContentTypeId">
    <vt:lpwstr>0x0101004DF805D1E1DA4A49A223477D3B105720</vt:lpwstr>
  </property>
</Properties>
</file>