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jects.sp.lgeenergy.int/sites/RegFilings/2016 Mechanism Filing Documents/"/>
    </mc:Choice>
  </mc:AlternateContent>
  <xr:revisionPtr revIDLastSave="0" documentId="13_ncr:1_{175DA97D-5AB7-4597-AD60-652D8F429BB9}" xr6:coauthVersionLast="47" xr6:coauthVersionMax="47" xr10:uidLastSave="{00000000-0000-0000-0000-000000000000}"/>
  <bookViews>
    <workbookView xWindow="-120" yWindow="-120" windowWidth="29040" windowHeight="17520" xr2:uid="{3B238EE8-4F3A-4CAF-8E25-8A38B2C2DDD8}"/>
  </bookViews>
  <sheets>
    <sheet name="LG&amp;E 2YE 04.25" sheetId="1" r:id="rId1"/>
  </sheets>
  <definedNames>
    <definedName name="_xlnm.Print_Area" localSheetId="0">'LG&amp;E 2YE 04.25'!$A$1:$BT$20</definedName>
    <definedName name="_xlnm.Print_Titles" localSheetId="0">'LG&amp;E 2YE 04.25'!$A:$B,'LG&amp;E 2YE 04.25'!$1:$3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0" i="1" l="1"/>
  <c r="BS20" i="1" s="1"/>
  <c r="BF20" i="1"/>
  <c r="AT20" i="1"/>
  <c r="AU20" i="1" s="1"/>
  <c r="AH20" i="1"/>
  <c r="V20" i="1"/>
  <c r="J20" i="1"/>
  <c r="BR18" i="1"/>
  <c r="BS18" i="1" s="1"/>
  <c r="BO18" i="1"/>
  <c r="BP18" i="1" s="1"/>
  <c r="BL18" i="1"/>
  <c r="BI18" i="1"/>
  <c r="BM18" i="1" s="1"/>
  <c r="BF18" i="1"/>
  <c r="BG18" i="1" s="1"/>
  <c r="BC18" i="1"/>
  <c r="BD18" i="1" s="1"/>
  <c r="AZ18" i="1"/>
  <c r="AW18" i="1"/>
  <c r="BA18" i="1" s="1"/>
  <c r="AT18" i="1"/>
  <c r="AU18" i="1" s="1"/>
  <c r="AQ18" i="1"/>
  <c r="AR18" i="1" s="1"/>
  <c r="AN18" i="1"/>
  <c r="AK18" i="1"/>
  <c r="AO18" i="1" s="1"/>
  <c r="AH18" i="1"/>
  <c r="AI18" i="1" s="1"/>
  <c r="AE18" i="1"/>
  <c r="AF18" i="1" s="1"/>
  <c r="AB18" i="1"/>
  <c r="Y18" i="1"/>
  <c r="AC18" i="1" s="1"/>
  <c r="V18" i="1"/>
  <c r="W18" i="1" s="1"/>
  <c r="S18" i="1"/>
  <c r="T18" i="1" s="1"/>
  <c r="P18" i="1"/>
  <c r="M18" i="1"/>
  <c r="Q18" i="1" s="1"/>
  <c r="J18" i="1"/>
  <c r="K18" i="1" s="1"/>
  <c r="G18" i="1"/>
  <c r="H18" i="1" s="1"/>
  <c r="E18" i="1"/>
  <c r="D18" i="1"/>
  <c r="C18" i="1"/>
  <c r="BS17" i="1"/>
  <c r="BP17" i="1"/>
  <c r="BM17" i="1"/>
  <c r="BJ17" i="1"/>
  <c r="BG17" i="1"/>
  <c r="BD17" i="1"/>
  <c r="BA17" i="1"/>
  <c r="AX17" i="1"/>
  <c r="AU17" i="1"/>
  <c r="AR17" i="1"/>
  <c r="AO17" i="1"/>
  <c r="AL17" i="1"/>
  <c r="AI17" i="1"/>
  <c r="AF17" i="1"/>
  <c r="AC17" i="1"/>
  <c r="Z17" i="1"/>
  <c r="W17" i="1"/>
  <c r="T17" i="1"/>
  <c r="Q17" i="1"/>
  <c r="N17" i="1"/>
  <c r="K17" i="1"/>
  <c r="H17" i="1"/>
  <c r="E17" i="1"/>
  <c r="BS16" i="1"/>
  <c r="BP16" i="1"/>
  <c r="BM16" i="1"/>
  <c r="BJ16" i="1"/>
  <c r="BG16" i="1"/>
  <c r="BD16" i="1"/>
  <c r="BA16" i="1"/>
  <c r="AX16" i="1"/>
  <c r="AU16" i="1"/>
  <c r="AR16" i="1"/>
  <c r="AO16" i="1"/>
  <c r="AL16" i="1"/>
  <c r="AI16" i="1"/>
  <c r="AF16" i="1"/>
  <c r="AC16" i="1"/>
  <c r="Z16" i="1"/>
  <c r="W16" i="1"/>
  <c r="T16" i="1"/>
  <c r="Q16" i="1"/>
  <c r="N16" i="1"/>
  <c r="K16" i="1"/>
  <c r="H16" i="1"/>
  <c r="E16" i="1"/>
  <c r="BS15" i="1"/>
  <c r="BP15" i="1"/>
  <c r="BM15" i="1"/>
  <c r="BJ15" i="1"/>
  <c r="BG15" i="1"/>
  <c r="BD15" i="1"/>
  <c r="BA15" i="1"/>
  <c r="AX15" i="1"/>
  <c r="AU15" i="1"/>
  <c r="AR15" i="1"/>
  <c r="AO15" i="1"/>
  <c r="AL15" i="1"/>
  <c r="AI15" i="1"/>
  <c r="AF15" i="1"/>
  <c r="AC15" i="1"/>
  <c r="Z15" i="1"/>
  <c r="W15" i="1"/>
  <c r="T15" i="1"/>
  <c r="Q15" i="1"/>
  <c r="N15" i="1"/>
  <c r="K15" i="1"/>
  <c r="H15" i="1"/>
  <c r="E15" i="1"/>
  <c r="BR12" i="1"/>
  <c r="BO12" i="1"/>
  <c r="BO20" i="1" s="1"/>
  <c r="BL12" i="1"/>
  <c r="BM12" i="1" s="1"/>
  <c r="BI12" i="1"/>
  <c r="BJ12" i="1" s="1"/>
  <c r="BF12" i="1"/>
  <c r="BC12" i="1"/>
  <c r="BC20" i="1" s="1"/>
  <c r="AZ12" i="1"/>
  <c r="BA12" i="1" s="1"/>
  <c r="AW12" i="1"/>
  <c r="AW20" i="1" s="1"/>
  <c r="AX20" i="1" s="1"/>
  <c r="AT12" i="1"/>
  <c r="AQ12" i="1"/>
  <c r="AQ20" i="1" s="1"/>
  <c r="AN12" i="1"/>
  <c r="AO12" i="1" s="1"/>
  <c r="AK12" i="1"/>
  <c r="AK20" i="1" s="1"/>
  <c r="AL20" i="1" s="1"/>
  <c r="AH12" i="1"/>
  <c r="AE12" i="1"/>
  <c r="AE20" i="1" s="1"/>
  <c r="AB12" i="1"/>
  <c r="AB20" i="1" s="1"/>
  <c r="Y12" i="1"/>
  <c r="Z12" i="1" s="1"/>
  <c r="V12" i="1"/>
  <c r="S12" i="1"/>
  <c r="S20" i="1" s="1"/>
  <c r="P12" i="1"/>
  <c r="Q12" i="1" s="1"/>
  <c r="M12" i="1"/>
  <c r="M20" i="1" s="1"/>
  <c r="N20" i="1" s="1"/>
  <c r="J12" i="1"/>
  <c r="G12" i="1"/>
  <c r="G20" i="1" s="1"/>
  <c r="D12" i="1"/>
  <c r="E12" i="1" s="1"/>
  <c r="C12" i="1"/>
  <c r="C20" i="1" s="1"/>
  <c r="BS11" i="1"/>
  <c r="BP11" i="1"/>
  <c r="BM11" i="1"/>
  <c r="BJ11" i="1"/>
  <c r="BG11" i="1"/>
  <c r="BD11" i="1"/>
  <c r="BA11" i="1"/>
  <c r="AX11" i="1"/>
  <c r="AU11" i="1"/>
  <c r="AR11" i="1"/>
  <c r="AO11" i="1"/>
  <c r="AL11" i="1"/>
  <c r="AI11" i="1"/>
  <c r="AF11" i="1"/>
  <c r="AC11" i="1"/>
  <c r="Z11" i="1"/>
  <c r="W11" i="1"/>
  <c r="T11" i="1"/>
  <c r="Q11" i="1"/>
  <c r="N11" i="1"/>
  <c r="K11" i="1"/>
  <c r="H11" i="1"/>
  <c r="E11" i="1"/>
  <c r="BS10" i="1"/>
  <c r="BP10" i="1"/>
  <c r="BM10" i="1"/>
  <c r="BJ10" i="1"/>
  <c r="BG10" i="1"/>
  <c r="BD10" i="1"/>
  <c r="BA10" i="1"/>
  <c r="AX10" i="1"/>
  <c r="AU10" i="1"/>
  <c r="AR10" i="1"/>
  <c r="AO10" i="1"/>
  <c r="AL10" i="1"/>
  <c r="AI10" i="1"/>
  <c r="AF10" i="1"/>
  <c r="AC10" i="1"/>
  <c r="Z10" i="1"/>
  <c r="W10" i="1"/>
  <c r="T10" i="1"/>
  <c r="Q10" i="1"/>
  <c r="N10" i="1"/>
  <c r="K10" i="1"/>
  <c r="H10" i="1"/>
  <c r="E10" i="1"/>
  <c r="BD20" i="1" l="1"/>
  <c r="AF20" i="1"/>
  <c r="K20" i="1"/>
  <c r="W20" i="1"/>
  <c r="AI20" i="1"/>
  <c r="BG20" i="1"/>
  <c r="N12" i="1"/>
  <c r="AL12" i="1"/>
  <c r="AX12" i="1"/>
  <c r="AC12" i="1"/>
  <c r="Y20" i="1"/>
  <c r="Z20" i="1" s="1"/>
  <c r="BI20" i="1"/>
  <c r="BJ20" i="1" s="1"/>
  <c r="H12" i="1"/>
  <c r="T12" i="1"/>
  <c r="AF12" i="1"/>
  <c r="AR12" i="1"/>
  <c r="BD12" i="1"/>
  <c r="BP12" i="1"/>
  <c r="N18" i="1"/>
  <c r="Z18" i="1"/>
  <c r="AL18" i="1"/>
  <c r="AX18" i="1"/>
  <c r="BJ18" i="1"/>
  <c r="D20" i="1"/>
  <c r="E20" i="1" s="1"/>
  <c r="P20" i="1"/>
  <c r="Q20" i="1" s="1"/>
  <c r="AN20" i="1"/>
  <c r="AO20" i="1" s="1"/>
  <c r="AZ20" i="1"/>
  <c r="BA20" i="1" s="1"/>
  <c r="BL20" i="1"/>
  <c r="K12" i="1"/>
  <c r="W12" i="1"/>
  <c r="AI12" i="1"/>
  <c r="AU12" i="1"/>
  <c r="BG12" i="1"/>
  <c r="BS12" i="1"/>
  <c r="BM20" i="1" l="1"/>
  <c r="BP20" i="1"/>
  <c r="T20" i="1"/>
  <c r="H20" i="1"/>
  <c r="AR20" i="1"/>
  <c r="AC20" i="1"/>
</calcChain>
</file>

<file path=xl/sharedStrings.xml><?xml version="1.0" encoding="utf-8"?>
<sst xmlns="http://schemas.openxmlformats.org/spreadsheetml/2006/main" count="172" uniqueCount="78">
  <si>
    <t>LOUISVILLE GAS AND ELECTRIC COMPANY</t>
  </si>
  <si>
    <t>ENVIRONMENTAL SURCHARGE REPORT</t>
  </si>
  <si>
    <t>Pollution Control - Operations &amp; Maintenance Expenses</t>
  </si>
  <si>
    <t>Billing Month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</si>
  <si>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</si>
  <si>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</si>
  <si>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</si>
  <si>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</si>
  <si>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</si>
  <si>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</si>
  <si>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</si>
  <si>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</si>
  <si>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</si>
  <si>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</si>
  <si>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</si>
  <si>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</si>
  <si>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</si>
  <si>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</si>
  <si>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</si>
  <si>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</si>
  <si>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</si>
  <si>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</si>
  <si>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</si>
  <si>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</si>
  <si>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</si>
  <si>
    <t>FEB-2025</t>
  </si>
  <si>
    <t>MAR-2025</t>
  </si>
  <si>
    <t>APR-2025</t>
  </si>
  <si>
    <t>MAR-2023</t>
  </si>
  <si>
    <t>APR-2023</t>
  </si>
  <si>
    <t>% Change from Prior Period</t>
  </si>
  <si>
    <t>Variance Explanation from Prior Period</t>
  </si>
  <si>
    <t>O&amp;M Expense Account</t>
  </si>
  <si>
    <t>2009 Plan</t>
  </si>
  <si>
    <t>502013</t>
  </si>
  <si>
    <t>ECR Landfill Operations</t>
  </si>
  <si>
    <t>Fluctuations/timing of supplemental contractor CCRT/Landfill operator labor cost (invoice timing)</t>
  </si>
  <si>
    <t xml:space="preserve">Fluctuations/timing of supplemental contractor labor costs to operate the landfill and CCRT at Trimble. </t>
  </si>
  <si>
    <t>512107</t>
  </si>
  <si>
    <t>ECR Landfill Maintenance</t>
  </si>
  <si>
    <t>TC1 CCRT Nuva Feeder mtc</t>
  </si>
  <si>
    <t>TC 1A1 Fly Ash Transfer Station Nuva Feeder maintenance</t>
  </si>
  <si>
    <t>Replaced 0A Gypsum Elevation Belt, repair 2A Vacuum Exhauster Silencer piping, landfill permit fee</t>
  </si>
  <si>
    <t>TC1 material returned to inventory</t>
  </si>
  <si>
    <t>Recalibrate CCRT Silo Fly Ash truck scales</t>
  </si>
  <si>
    <t>Fluctuations of normal system maintenance (lower maintenance activity). (No truck scale calibration, but did have CCRT Racking Devices LOTO mtc)</t>
  </si>
  <si>
    <t xml:space="preserve">TC Hydrocyclone Cluster Ceramic Tile repairs. </t>
  </si>
  <si>
    <t>TC1 1B1 CCR Transfer Station Nuva Feeder repairs.</t>
  </si>
  <si>
    <t>Fluctuations of normal system maintenance.</t>
  </si>
  <si>
    <t>TC CCRT A1 Fly Ash Silo Chute Actuator mtc, repairs to CCRT Three Position Travel Motor, and Landfill permit.</t>
  </si>
  <si>
    <t>Fluctuations of normal system maintenance (lower maintenance activity)</t>
  </si>
  <si>
    <t>Installation of vibration monitors on CCRT fly ash chutes, CCRT GSE Shuttle Conveyor Belt mtc, and Condensor Coil at Landfill Electrical Room mtc.</t>
  </si>
  <si>
    <t>Repairs on CCRT Gypsum Reclaim Water pump control valve, and TC1 A Transfer Station Valve repairs.</t>
  </si>
  <si>
    <t>Landfill maintenance previously going to PE Landfill capital project. Transitioning over to plant as that project completes.</t>
  </si>
  <si>
    <t xml:space="preserve">Missed re-accrual for TC Landfill work causing a credit in January. </t>
  </si>
  <si>
    <t>Correction for previous month's missed accrual.</t>
  </si>
  <si>
    <t xml:space="preserve">    Total 2009 Plan O&amp;M Expenses</t>
  </si>
  <si>
    <t>2020 Plan</t>
  </si>
  <si>
    <t>502015</t>
  </si>
  <si>
    <t>ECR Effluent Water Chemicals</t>
  </si>
  <si>
    <t xml:space="preserve"> Trimble ELT system turned over to plant for operation. (BioElix Chemical purchase) </t>
  </si>
  <si>
    <t>Purchase of Hydrogen Peroxide for ELT system at Trimble.</t>
  </si>
  <si>
    <t>No TC ELT chemical purchases.</t>
  </si>
  <si>
    <t>Purchase of Sodium Hypochlorite chemical for TC ELT system.</t>
  </si>
  <si>
    <t>Purchase of BioElix Chemical for ELT system at Trimble.</t>
  </si>
  <si>
    <t>502017</t>
  </si>
  <si>
    <t>ECR Effluent Water Operations</t>
  </si>
  <si>
    <t>Trimble plant staff begins operation of ELT system.</t>
  </si>
  <si>
    <t>Mill Creek Plant staff begins operations of ELG system.</t>
  </si>
  <si>
    <t>512157</t>
  </si>
  <si>
    <t>ECR Effluent Water Maintenance</t>
  </si>
  <si>
    <t>Repairs to ELT Hydrogen Peroxide flange pump at Trimble.</t>
  </si>
  <si>
    <t>Replaced module for H2S monitors at Trimble.</t>
  </si>
  <si>
    <t>Repairs to H2S monitors at Trimble.</t>
  </si>
  <si>
    <t>Replaced H2S monitors at ELT near agitator at Trimble.</t>
  </si>
  <si>
    <t>TC ELT Stage 1 OC Bioreactor Air Scour MOV maintenance.</t>
  </si>
  <si>
    <t xml:space="preserve">    Total 2020 Plan O&amp;M Expenses</t>
  </si>
  <si>
    <t>O&amp;M Expense for All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</si>
</sst>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7" fontId="3" fillId="0" borderId="0" xfId="1" quotePrefix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17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17" fontId="3" fillId="0" borderId="1" xfId="1" quotePrefix="1" applyNumberFormat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/>
    <xf numFmtId="0" fontId="4" fillId="0" borderId="3" xfId="2" applyFont="1" applyBorder="1"/>
    <xf numFmtId="0" fontId="3" fillId="0" borderId="4" xfId="2" applyFont="1" applyBorder="1"/>
    <xf numFmtId="0" fontId="3" fillId="0" borderId="5" xfId="2" applyFont="1" applyBorder="1"/>
    <xf numFmtId="0" fontId="3" fillId="0" borderId="5" xfId="2" applyFont="1" applyBorder="1" applyAlignment="1">
      <alignment vertical="center"/>
    </xf>
    <xf numFmtId="0" fontId="3" fillId="0" borderId="5" xfId="1" applyFont="1" applyBorder="1"/>
    <xf numFmtId="0" fontId="3" fillId="0" borderId="5" xfId="1" applyFont="1" applyBorder="1" applyAlignment="1">
      <alignment vertical="center"/>
    </xf>
    <xf numFmtId="0" fontId="3" fillId="0" borderId="5" xfId="2" applyFont="1" applyBorder="1" applyAlignment="1">
      <alignment vertical="center" wrapText="1"/>
    </xf>
    <xf numFmtId="0" fontId="3" fillId="0" borderId="4" xfId="1" applyFont="1" applyBorder="1" applyAlignment="1">
      <alignment vertical="center"/>
    </xf>
    <xf numFmtId="0" fontId="4" fillId="0" borderId="6" xfId="2" quotePrefix="1" applyFont="1" applyBorder="1" applyAlignment="1">
      <alignment horizontal="left"/>
    </xf>
    <xf numFmtId="0" fontId="3" fillId="0" borderId="6" xfId="2" applyFont="1" applyBorder="1"/>
    <xf numFmtId="43" fontId="3" fillId="0" borderId="6" xfId="3" applyFont="1" applyFill="1" applyBorder="1" applyProtection="1">
      <protection locked="0"/>
    </xf>
    <xf numFmtId="9" fontId="3" fillId="0" borderId="6" xfId="4" applyFont="1" applyFill="1" applyBorder="1" applyProtection="1">
      <protection locked="0"/>
    </xf>
    <xf numFmtId="0" fontId="3" fillId="0" borderId="6" xfId="1" applyFont="1" applyBorder="1" applyAlignment="1">
      <alignment vertical="center" wrapText="1"/>
    </xf>
    <xf numFmtId="0" fontId="3" fillId="0" borderId="6" xfId="2" applyFont="1" applyBorder="1" applyAlignment="1">
      <alignment vertical="center" wrapText="1"/>
    </xf>
    <xf numFmtId="43" fontId="3" fillId="0" borderId="6" xfId="3" applyFont="1" applyFill="1" applyBorder="1" applyAlignment="1" applyProtection="1">
      <alignment vertical="center" wrapText="1"/>
      <protection locked="0"/>
    </xf>
    <xf numFmtId="0" fontId="4" fillId="0" borderId="6" xfId="2" applyFont="1" applyBorder="1"/>
    <xf numFmtId="0" fontId="3" fillId="0" borderId="6" xfId="1" applyFont="1" applyBorder="1" applyAlignment="1">
      <alignment vertical="center"/>
    </xf>
    <xf numFmtId="43" fontId="3" fillId="0" borderId="6" xfId="3" applyFont="1" applyFill="1" applyBorder="1" applyAlignment="1" applyProtection="1">
      <alignment vertical="center"/>
      <protection locked="0"/>
    </xf>
    <xf numFmtId="0" fontId="3" fillId="0" borderId="6" xfId="2" applyFont="1" applyBorder="1" applyAlignment="1">
      <alignment vertical="center"/>
    </xf>
    <xf numFmtId="0" fontId="4" fillId="0" borderId="2" xfId="1" applyFont="1" applyBorder="1"/>
    <xf numFmtId="43" fontId="3" fillId="0" borderId="0" xfId="1" applyNumberFormat="1" applyFont="1"/>
    <xf numFmtId="9" fontId="3" fillId="0" borderId="0" xfId="4" applyFont="1" applyFill="1" applyBorder="1"/>
    <xf numFmtId="0" fontId="3" fillId="0" borderId="0" xfId="1" applyFont="1" applyAlignment="1">
      <alignment vertical="center" wrapText="1"/>
    </xf>
    <xf numFmtId="43" fontId="3" fillId="0" borderId="0" xfId="3" applyFont="1" applyFill="1" applyBorder="1" applyAlignment="1" applyProtection="1">
      <alignment vertical="center" wrapText="1"/>
      <protection locked="0"/>
    </xf>
    <xf numFmtId="43" fontId="3" fillId="0" borderId="0" xfId="3" applyFont="1" applyFill="1" applyBorder="1" applyAlignment="1" applyProtection="1">
      <alignment vertical="center"/>
      <protection locked="0"/>
    </xf>
    <xf numFmtId="0" fontId="4" fillId="0" borderId="3" xfId="0" quotePrefix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6" xfId="2" quotePrefix="1" applyFont="1" applyBorder="1" applyAlignment="1">
      <alignment horizontal="left" vertical="center"/>
    </xf>
    <xf numFmtId="0" fontId="4" fillId="0" borderId="6" xfId="2" quotePrefix="1" applyFont="1" applyBorder="1" applyAlignment="1">
      <alignment horizontal="left" wrapText="1"/>
    </xf>
    <xf numFmtId="0" fontId="3" fillId="0" borderId="6" xfId="2" applyFont="1" applyBorder="1" applyAlignment="1">
      <alignment wrapText="1"/>
    </xf>
    <xf numFmtId="43" fontId="3" fillId="0" borderId="6" xfId="3" applyFont="1" applyFill="1" applyBorder="1" applyAlignment="1" applyProtection="1">
      <alignment wrapText="1"/>
      <protection locked="0"/>
    </xf>
    <xf numFmtId="9" fontId="3" fillId="0" borderId="6" xfId="4" applyFont="1" applyFill="1" applyBorder="1" applyAlignment="1" applyProtection="1">
      <alignment wrapText="1"/>
      <protection locked="0"/>
    </xf>
    <xf numFmtId="0" fontId="3" fillId="0" borderId="6" xfId="2" quotePrefix="1" applyFont="1" applyBorder="1" applyAlignment="1">
      <alignment horizontal="left" vertical="center" wrapText="1"/>
    </xf>
    <xf numFmtId="0" fontId="3" fillId="0" borderId="0" xfId="1" applyFont="1" applyAlignment="1">
      <alignment wrapText="1"/>
    </xf>
    <xf numFmtId="0" fontId="4" fillId="0" borderId="6" xfId="2" quotePrefix="1" applyFont="1" applyBorder="1" applyAlignment="1">
      <alignment wrapText="1"/>
    </xf>
    <xf numFmtId="0" fontId="4" fillId="0" borderId="6" xfId="1" applyFont="1" applyBorder="1"/>
    <xf numFmtId="0" fontId="3" fillId="0" borderId="6" xfId="1" applyFont="1" applyBorder="1"/>
    <xf numFmtId="43" fontId="3" fillId="0" borderId="6" xfId="1" applyNumberFormat="1" applyFont="1" applyBorder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5">
    <cellStyle name="Comma 2" xfId="3" xr:uid="{CDBF57E3-4044-4938-99B8-83852AED23AF}"/>
    <cellStyle name="Normal" xfId="0" builtinId="0"/>
    <cellStyle name="Normal 2" xfId="2" xr:uid="{52526BFA-730E-4D8D-A59F-4E8F9C2914FD}"/>
    <cellStyle name="Normal 4" xfId="1" xr:uid="{CAAB380A-020F-4FE0-9C90-E78E297A85F1}"/>
    <cellStyle name="Percent 2" xfId="4" xr:uid="{EE26EC9D-D141-4FB9-BF7C-55BFFC20E0D6}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28EA-0BA2-4C6F-8B9B-49C5A4A77D72}">
  <dimension ref="A1:BT21"/>
  <sheetViews>
    <sheetView tabSelected="1" zoomScale="80" zoomScaleNormal="8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2.75" x14ac:dyDescent="0.2"/>
  <cols>
    <col min="1" max="1" width="13.28515625" style="1" customWidth="1"/>
    <col min="2" max="2" width="39.85546875" style="1" customWidth="1"/>
    <col min="3" max="4" width="12.28515625" style="1" customWidth="1"/>
    <col min="5" max="5" width="10.42578125" style="1" customWidth="1"/>
    <col min="6" max="6" width="32.7109375" style="2" customWidth="1"/>
    <col min="7" max="7" width="12.28515625" style="1" customWidth="1"/>
    <col min="8" max="8" width="10.42578125" style="1" customWidth="1"/>
    <col min="9" max="9" width="32.7109375" style="2" customWidth="1"/>
    <col min="10" max="10" width="12.28515625" style="1" customWidth="1"/>
    <col min="11" max="11" width="10.42578125" style="1" customWidth="1"/>
    <col min="12" max="12" width="32.7109375" style="2" customWidth="1"/>
    <col min="13" max="13" width="12.28515625" style="1" customWidth="1"/>
    <col min="14" max="14" width="10.42578125" style="1" customWidth="1"/>
    <col min="15" max="15" width="32.7109375" style="2" customWidth="1"/>
    <col min="16" max="16" width="12.28515625" style="1" customWidth="1"/>
    <col min="17" max="17" width="10.42578125" style="1" customWidth="1"/>
    <col min="18" max="18" width="32.7109375" style="2" customWidth="1"/>
    <col min="19" max="19" width="12.28515625" style="1" customWidth="1"/>
    <col min="20" max="20" width="10.42578125" style="1" customWidth="1"/>
    <col min="21" max="21" width="32.7109375" style="2" customWidth="1"/>
    <col min="22" max="22" width="12.28515625" style="1" customWidth="1"/>
    <col min="23" max="23" width="10.42578125" style="1" customWidth="1"/>
    <col min="24" max="24" width="32.7109375" style="2" customWidth="1"/>
    <col min="25" max="25" width="12.28515625" style="1" customWidth="1"/>
    <col min="26" max="26" width="10.42578125" style="1" customWidth="1"/>
    <col min="27" max="27" width="32.7109375" style="2" customWidth="1"/>
    <col min="28" max="28" width="12.28515625" style="1" customWidth="1"/>
    <col min="29" max="29" width="10.42578125" style="1" customWidth="1"/>
    <col min="30" max="30" width="32.7109375" style="2" customWidth="1"/>
    <col min="31" max="31" width="12.28515625" style="1" customWidth="1"/>
    <col min="32" max="32" width="10.42578125" style="1" customWidth="1"/>
    <col min="33" max="33" width="32.7109375" style="2" customWidth="1"/>
    <col min="34" max="34" width="12.28515625" style="1" customWidth="1"/>
    <col min="35" max="35" width="10.42578125" style="1" customWidth="1"/>
    <col min="36" max="36" width="32.7109375" style="2" customWidth="1"/>
    <col min="37" max="37" width="12.28515625" style="1" customWidth="1"/>
    <col min="38" max="38" width="10.42578125" style="1" customWidth="1"/>
    <col min="39" max="39" width="32.7109375" style="2" customWidth="1"/>
    <col min="40" max="40" width="12.28515625" style="1" customWidth="1"/>
    <col min="41" max="41" width="10.42578125" style="1" customWidth="1"/>
    <col min="42" max="42" width="32.7109375" style="2" customWidth="1"/>
    <col min="43" max="43" width="12.28515625" style="1" customWidth="1"/>
    <col min="44" max="44" width="10.42578125" style="1" customWidth="1"/>
    <col min="45" max="45" width="32.7109375" style="2" customWidth="1"/>
    <col min="46" max="46" width="12.28515625" style="1" customWidth="1"/>
    <col min="47" max="47" width="10.42578125" style="1" customWidth="1"/>
    <col min="48" max="48" width="32.7109375" style="2" customWidth="1"/>
    <col min="49" max="49" width="12.28515625" style="1" customWidth="1"/>
    <col min="50" max="50" width="10.42578125" style="1" customWidth="1"/>
    <col min="51" max="51" width="32.7109375" style="2" customWidth="1"/>
    <col min="52" max="52" width="12.28515625" style="1" customWidth="1"/>
    <col min="53" max="53" width="10.42578125" style="1" customWidth="1"/>
    <col min="54" max="54" width="32.7109375" style="2" customWidth="1"/>
    <col min="55" max="55" width="12.28515625" style="1" customWidth="1"/>
    <col min="56" max="56" width="10.42578125" style="1" customWidth="1"/>
    <col min="57" max="57" width="32.7109375" style="2" customWidth="1"/>
    <col min="58" max="58" width="12.28515625" style="1" customWidth="1"/>
    <col min="59" max="59" width="10.42578125" style="1" customWidth="1"/>
    <col min="60" max="60" width="32.7109375" style="2" customWidth="1"/>
    <col min="61" max="61" width="12.28515625" style="1" customWidth="1"/>
    <col min="62" max="62" width="10.42578125" style="1" customWidth="1"/>
    <col min="63" max="63" width="32.7109375" style="2" customWidth="1"/>
    <col min="64" max="64" width="12.28515625" style="1" customWidth="1"/>
    <col min="65" max="65" width="10.42578125" style="1" customWidth="1"/>
    <col min="66" max="66" width="32.7109375" style="2" customWidth="1"/>
    <col min="67" max="67" width="12.28515625" style="1" customWidth="1"/>
    <col min="68" max="68" width="10.42578125" style="1" customWidth="1"/>
    <col min="69" max="69" width="32.7109375" style="2" customWidth="1"/>
    <col min="70" max="70" width="12.28515625" style="1" customWidth="1"/>
    <col min="71" max="71" width="10.42578125" style="1" customWidth="1"/>
    <col min="72" max="72" width="32.7109375" style="2" customWidth="1"/>
    <col min="73" max="16384" width="9.140625" style="1"/>
  </cols>
  <sheetData>
    <row r="1" spans="1:72" ht="20.85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</row>
    <row r="2" spans="1:72" ht="20.85" customHeight="1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</row>
    <row r="3" spans="1:72" ht="20.8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</row>
    <row r="4" spans="1:72" ht="15.95" customHeight="1" x14ac:dyDescent="0.2"/>
    <row r="5" spans="1:72" x14ac:dyDescent="0.2">
      <c r="B5" s="3" t="s">
        <v>3</v>
      </c>
      <c r="C5" s="4" t="s">
        <v>4</v>
      </c>
      <c r="D5" s="4" t="s">
        <v>5</v>
      </c>
      <c r="E5" s="5"/>
      <c r="F5" s="6"/>
      <c r="G5" s="4" t="s">
        <v>6</v>
      </c>
      <c r="H5" s="5"/>
      <c r="I5" s="6"/>
      <c r="J5" s="4" t="s">
        <v>7</v>
      </c>
      <c r="K5" s="5"/>
      <c r="L5" s="7"/>
      <c r="M5" s="4" t="s">
        <v>8</v>
      </c>
      <c r="N5" s="5"/>
      <c r="O5" s="7"/>
      <c r="P5" s="4" t="s">
        <v>9</v>
      </c>
      <c r="Q5" s="5"/>
      <c r="R5" s="7"/>
      <c r="S5" s="4" t="s">
        <v>10</v>
      </c>
      <c r="T5" s="5"/>
      <c r="U5" s="6"/>
      <c r="V5" s="4" t="s">
        <v>11</v>
      </c>
      <c r="W5" s="5"/>
      <c r="X5" s="6"/>
      <c r="Y5" s="4" t="s">
        <v>12</v>
      </c>
      <c r="Z5" s="5"/>
      <c r="AA5" s="7"/>
      <c r="AB5" s="4" t="s">
        <v>13</v>
      </c>
      <c r="AC5" s="5"/>
      <c r="AD5" s="7"/>
      <c r="AE5" s="4" t="s">
        <v>14</v>
      </c>
      <c r="AF5" s="5"/>
      <c r="AG5" s="7"/>
      <c r="AH5" s="4" t="s">
        <v>15</v>
      </c>
      <c r="AI5" s="5"/>
      <c r="AJ5" s="6"/>
      <c r="AK5" s="4" t="s">
        <v>16</v>
      </c>
      <c r="AL5" s="5"/>
      <c r="AM5" s="6"/>
      <c r="AN5" s="4" t="s">
        <v>17</v>
      </c>
      <c r="AO5" s="5"/>
      <c r="AP5" s="7"/>
      <c r="AQ5" s="4" t="s">
        <v>18</v>
      </c>
      <c r="AR5" s="5"/>
      <c r="AS5" s="7"/>
      <c r="AT5" s="4" t="s">
        <v>19</v>
      </c>
      <c r="AU5" s="5"/>
      <c r="AV5" s="7"/>
      <c r="AW5" s="4" t="s">
        <v>20</v>
      </c>
      <c r="AX5" s="5"/>
      <c r="AY5" s="7"/>
      <c r="AZ5" s="4" t="s">
        <v>21</v>
      </c>
      <c r="BA5" s="5"/>
      <c r="BB5" s="6"/>
      <c r="BC5" s="4" t="s">
        <v>22</v>
      </c>
      <c r="BD5" s="5"/>
      <c r="BE5" s="6"/>
      <c r="BF5" s="4" t="s">
        <v>23</v>
      </c>
      <c r="BG5" s="5"/>
      <c r="BH5" s="7"/>
      <c r="BI5" s="4" t="s">
        <v>24</v>
      </c>
      <c r="BJ5" s="5"/>
      <c r="BK5" s="7"/>
      <c r="BL5" s="4" t="s">
        <v>25</v>
      </c>
      <c r="BM5" s="5"/>
      <c r="BN5" s="7"/>
      <c r="BO5" s="4" t="s">
        <v>26</v>
      </c>
      <c r="BP5" s="5"/>
      <c r="BQ5" s="7"/>
      <c r="BR5" s="4" t="s">
        <v>27</v>
      </c>
      <c r="BS5" s="5"/>
    </row>
    <row r="6" spans="1:72" ht="39" thickBot="1" x14ac:dyDescent="0.25">
      <c r="A6" s="8"/>
      <c r="B6" s="9"/>
      <c r="C6" s="10" t="s">
        <v>28</v>
      </c>
      <c r="D6" s="10" t="s">
        <v>29</v>
      </c>
      <c r="E6" s="11" t="s">
        <v>30</v>
      </c>
      <c r="F6" s="12" t="s">
        <v>31</v>
      </c>
      <c r="G6" s="10" t="s">
        <v>4</v>
      </c>
      <c r="H6" s="11" t="s">
        <v>30</v>
      </c>
      <c r="I6" s="12" t="s">
        <v>31</v>
      </c>
      <c r="J6" s="10" t="s">
        <v>5</v>
      </c>
      <c r="K6" s="11" t="s">
        <v>30</v>
      </c>
      <c r="L6" s="12" t="s">
        <v>31</v>
      </c>
      <c r="M6" s="10" t="s">
        <v>6</v>
      </c>
      <c r="N6" s="11" t="s">
        <v>30</v>
      </c>
      <c r="O6" s="12" t="s">
        <v>31</v>
      </c>
      <c r="P6" s="10" t="s">
        <v>7</v>
      </c>
      <c r="Q6" s="11" t="s">
        <v>30</v>
      </c>
      <c r="R6" s="12" t="s">
        <v>31</v>
      </c>
      <c r="S6" s="10" t="s">
        <v>8</v>
      </c>
      <c r="T6" s="11" t="s">
        <v>30</v>
      </c>
      <c r="U6" s="12" t="s">
        <v>31</v>
      </c>
      <c r="V6" s="10" t="s">
        <v>9</v>
      </c>
      <c r="W6" s="11" t="s">
        <v>30</v>
      </c>
      <c r="X6" s="12" t="s">
        <v>31</v>
      </c>
      <c r="Y6" s="10" t="s">
        <v>10</v>
      </c>
      <c r="Z6" s="11" t="s">
        <v>30</v>
      </c>
      <c r="AA6" s="12" t="s">
        <v>31</v>
      </c>
      <c r="AB6" s="10" t="s">
        <v>11</v>
      </c>
      <c r="AC6" s="11" t="s">
        <v>30</v>
      </c>
      <c r="AD6" s="12" t="s">
        <v>31</v>
      </c>
      <c r="AE6" s="10" t="s">
        <v>12</v>
      </c>
      <c r="AF6" s="11" t="s">
        <v>30</v>
      </c>
      <c r="AG6" s="12" t="s">
        <v>31</v>
      </c>
      <c r="AH6" s="10" t="s">
        <v>13</v>
      </c>
      <c r="AI6" s="11" t="s">
        <v>30</v>
      </c>
      <c r="AJ6" s="12" t="s">
        <v>31</v>
      </c>
      <c r="AK6" s="10" t="s">
        <v>14</v>
      </c>
      <c r="AL6" s="11" t="s">
        <v>30</v>
      </c>
      <c r="AM6" s="12" t="s">
        <v>31</v>
      </c>
      <c r="AN6" s="10" t="s">
        <v>15</v>
      </c>
      <c r="AO6" s="11" t="s">
        <v>30</v>
      </c>
      <c r="AP6" s="12" t="s">
        <v>31</v>
      </c>
      <c r="AQ6" s="10" t="s">
        <v>16</v>
      </c>
      <c r="AR6" s="11" t="s">
        <v>30</v>
      </c>
      <c r="AS6" s="12" t="s">
        <v>31</v>
      </c>
      <c r="AT6" s="10" t="s">
        <v>17</v>
      </c>
      <c r="AU6" s="11" t="s">
        <v>30</v>
      </c>
      <c r="AV6" s="12" t="s">
        <v>31</v>
      </c>
      <c r="AW6" s="10" t="s">
        <v>18</v>
      </c>
      <c r="AX6" s="11" t="s">
        <v>30</v>
      </c>
      <c r="AY6" s="12" t="s">
        <v>31</v>
      </c>
      <c r="AZ6" s="10" t="s">
        <v>19</v>
      </c>
      <c r="BA6" s="11" t="s">
        <v>30</v>
      </c>
      <c r="BB6" s="12" t="s">
        <v>31</v>
      </c>
      <c r="BC6" s="10" t="s">
        <v>20</v>
      </c>
      <c r="BD6" s="11" t="s">
        <v>30</v>
      </c>
      <c r="BE6" s="12" t="s">
        <v>31</v>
      </c>
      <c r="BF6" s="10" t="s">
        <v>21</v>
      </c>
      <c r="BG6" s="11" t="s">
        <v>30</v>
      </c>
      <c r="BH6" s="12" t="s">
        <v>31</v>
      </c>
      <c r="BI6" s="10" t="s">
        <v>22</v>
      </c>
      <c r="BJ6" s="11" t="s">
        <v>30</v>
      </c>
      <c r="BK6" s="12" t="s">
        <v>31</v>
      </c>
      <c r="BL6" s="10" t="s">
        <v>23</v>
      </c>
      <c r="BM6" s="11" t="s">
        <v>30</v>
      </c>
      <c r="BN6" s="12" t="s">
        <v>31</v>
      </c>
      <c r="BO6" s="10" t="s">
        <v>24</v>
      </c>
      <c r="BP6" s="11" t="s">
        <v>30</v>
      </c>
      <c r="BQ6" s="12" t="s">
        <v>31</v>
      </c>
      <c r="BR6" s="10" t="s">
        <v>25</v>
      </c>
      <c r="BS6" s="11" t="s">
        <v>30</v>
      </c>
      <c r="BT6" s="12" t="s">
        <v>31</v>
      </c>
    </row>
    <row r="7" spans="1:72" ht="13.5" thickTop="1" x14ac:dyDescent="0.2">
      <c r="A7" s="13"/>
      <c r="B7" s="13" t="s">
        <v>32</v>
      </c>
      <c r="C7" s="4"/>
      <c r="D7" s="4"/>
      <c r="E7" s="5"/>
      <c r="F7" s="14"/>
      <c r="G7" s="4"/>
      <c r="H7" s="5"/>
      <c r="I7" s="14"/>
      <c r="J7" s="4"/>
      <c r="K7" s="5"/>
      <c r="L7" s="14"/>
      <c r="M7" s="4"/>
      <c r="N7" s="5"/>
      <c r="O7" s="14"/>
      <c r="P7" s="4"/>
      <c r="Q7" s="5"/>
      <c r="R7" s="14"/>
      <c r="S7" s="4"/>
      <c r="T7" s="5"/>
      <c r="U7" s="14"/>
      <c r="V7" s="4"/>
      <c r="W7" s="5"/>
      <c r="X7" s="14"/>
      <c r="Y7" s="4"/>
      <c r="Z7" s="5"/>
      <c r="AA7" s="14"/>
      <c r="AB7" s="4"/>
      <c r="AC7" s="5"/>
      <c r="AD7" s="14"/>
      <c r="AE7" s="4"/>
      <c r="AF7" s="5"/>
      <c r="AG7" s="14"/>
      <c r="AH7" s="4"/>
      <c r="AI7" s="5"/>
      <c r="AJ7" s="14"/>
      <c r="AK7" s="4"/>
      <c r="AL7" s="5"/>
      <c r="AM7" s="14"/>
      <c r="AN7" s="4"/>
      <c r="AO7" s="5"/>
      <c r="AP7" s="14"/>
      <c r="AQ7" s="4"/>
      <c r="AR7" s="5"/>
      <c r="AS7" s="14"/>
      <c r="AT7" s="4"/>
      <c r="AU7" s="5"/>
      <c r="AV7" s="14"/>
      <c r="AW7" s="4"/>
      <c r="AX7" s="5"/>
      <c r="AY7" s="14"/>
      <c r="AZ7" s="4"/>
      <c r="BA7" s="5"/>
      <c r="BB7" s="14"/>
      <c r="BC7" s="4"/>
      <c r="BD7" s="5"/>
      <c r="BE7" s="14"/>
      <c r="BF7" s="4"/>
      <c r="BG7" s="5"/>
      <c r="BH7" s="14"/>
      <c r="BI7" s="4"/>
      <c r="BJ7" s="5"/>
      <c r="BK7" s="14"/>
      <c r="BL7" s="4"/>
      <c r="BM7" s="5"/>
      <c r="BN7" s="14"/>
      <c r="BO7" s="4"/>
      <c r="BP7" s="5"/>
      <c r="BQ7" s="14"/>
      <c r="BR7" s="4"/>
      <c r="BS7" s="5"/>
      <c r="BT7" s="14"/>
    </row>
    <row r="8" spans="1:72" ht="15.95" customHeight="1" x14ac:dyDescent="0.2">
      <c r="A8" s="15"/>
      <c r="B8" s="13"/>
      <c r="C8" s="13"/>
      <c r="D8" s="13"/>
      <c r="E8" s="13"/>
      <c r="F8" s="7"/>
      <c r="G8" s="13"/>
      <c r="H8" s="13"/>
      <c r="I8" s="7"/>
      <c r="J8" s="13"/>
      <c r="K8" s="13"/>
      <c r="L8" s="7"/>
      <c r="M8" s="13"/>
      <c r="N8" s="13"/>
      <c r="O8" s="7"/>
      <c r="R8" s="7"/>
      <c r="U8" s="7"/>
      <c r="V8" s="13"/>
      <c r="W8" s="13"/>
      <c r="X8" s="7"/>
      <c r="Y8" s="13"/>
      <c r="Z8" s="13"/>
      <c r="AA8" s="7"/>
      <c r="AB8" s="13"/>
      <c r="AC8" s="13"/>
      <c r="AD8" s="7"/>
      <c r="AG8" s="7"/>
      <c r="AJ8" s="7"/>
      <c r="AK8" s="13"/>
      <c r="AL8" s="13"/>
      <c r="AM8" s="7"/>
      <c r="AN8" s="13"/>
      <c r="AO8" s="13"/>
      <c r="AP8" s="7"/>
      <c r="AQ8" s="13"/>
      <c r="AR8" s="13"/>
      <c r="AS8" s="7"/>
      <c r="AV8" s="7"/>
      <c r="AY8" s="7"/>
      <c r="AZ8" s="13"/>
      <c r="BA8" s="13"/>
      <c r="BB8" s="7"/>
      <c r="BC8" s="13"/>
      <c r="BD8" s="13"/>
      <c r="BE8" s="7"/>
      <c r="BF8" s="13"/>
      <c r="BG8" s="13"/>
      <c r="BH8" s="7"/>
      <c r="BK8" s="7"/>
      <c r="BN8" s="7"/>
      <c r="BQ8" s="7"/>
    </row>
    <row r="9" spans="1:72" ht="15.95" customHeight="1" x14ac:dyDescent="0.2">
      <c r="A9" s="16" t="s">
        <v>33</v>
      </c>
      <c r="B9" s="17"/>
      <c r="C9" s="18"/>
      <c r="D9" s="18"/>
      <c r="E9" s="18"/>
      <c r="F9" s="19"/>
      <c r="G9" s="20"/>
      <c r="H9" s="20"/>
      <c r="I9" s="21"/>
      <c r="J9" s="20"/>
      <c r="K9" s="20"/>
      <c r="L9" s="21"/>
      <c r="M9" s="20"/>
      <c r="N9" s="20"/>
      <c r="O9" s="21"/>
      <c r="P9" s="20"/>
      <c r="Q9" s="20"/>
      <c r="R9" s="21"/>
      <c r="S9" s="20"/>
      <c r="T9" s="20"/>
      <c r="U9" s="22"/>
      <c r="V9" s="20"/>
      <c r="W9" s="20"/>
      <c r="X9" s="21"/>
      <c r="Y9" s="20"/>
      <c r="Z9" s="20"/>
      <c r="AA9" s="21"/>
      <c r="AB9" s="20"/>
      <c r="AC9" s="20"/>
      <c r="AD9" s="21"/>
      <c r="AE9" s="20"/>
      <c r="AF9" s="20"/>
      <c r="AG9" s="21"/>
      <c r="AH9" s="20"/>
      <c r="AI9" s="20"/>
      <c r="AJ9" s="19"/>
      <c r="AK9" s="20"/>
      <c r="AL9" s="20"/>
      <c r="AM9" s="21"/>
      <c r="AN9" s="20"/>
      <c r="AO9" s="20"/>
      <c r="AP9" s="21"/>
      <c r="AQ9" s="20"/>
      <c r="AR9" s="20"/>
      <c r="AS9" s="21"/>
      <c r="AT9" s="20"/>
      <c r="AU9" s="20"/>
      <c r="AV9" s="21"/>
      <c r="AW9" s="20"/>
      <c r="AX9" s="20"/>
      <c r="AY9" s="19"/>
      <c r="AZ9" s="20"/>
      <c r="BA9" s="20"/>
      <c r="BB9" s="21"/>
      <c r="BC9" s="20"/>
      <c r="BD9" s="20"/>
      <c r="BE9" s="21"/>
      <c r="BF9" s="20"/>
      <c r="BG9" s="20"/>
      <c r="BH9" s="21"/>
      <c r="BI9" s="20"/>
      <c r="BJ9" s="20"/>
      <c r="BK9" s="21"/>
      <c r="BL9" s="20"/>
      <c r="BM9" s="20"/>
      <c r="BN9" s="21"/>
      <c r="BO9" s="20"/>
      <c r="BP9" s="20"/>
      <c r="BQ9" s="21"/>
      <c r="BR9" s="20"/>
      <c r="BS9" s="20"/>
      <c r="BT9" s="23"/>
    </row>
    <row r="10" spans="1:72" ht="38.25" x14ac:dyDescent="0.2">
      <c r="A10" s="24" t="s">
        <v>34</v>
      </c>
      <c r="B10" s="25" t="s">
        <v>35</v>
      </c>
      <c r="C10" s="26">
        <v>38427.199999999997</v>
      </c>
      <c r="D10" s="26">
        <v>50250.57</v>
      </c>
      <c r="E10" s="27">
        <f t="shared" ref="E10:E12" si="0">IFERROR(ROUND((D10-C10)/C10,4),0)</f>
        <v>0.30769999999999997</v>
      </c>
      <c r="F10" s="28" t="s">
        <v>36</v>
      </c>
      <c r="G10" s="26">
        <v>47767.82</v>
      </c>
      <c r="H10" s="27">
        <f t="shared" ref="H10:H12" si="1">IFERROR(ROUND((G10-D10)/D10,4),0)</f>
        <v>-4.9399999999999999E-2</v>
      </c>
      <c r="I10" s="28"/>
      <c r="J10" s="26">
        <v>45656.4</v>
      </c>
      <c r="K10" s="27">
        <f t="shared" ref="K10:K12" si="2">IFERROR(ROUND((J10-G10)/G10,4),0)</f>
        <v>-4.4200000000000003E-2</v>
      </c>
      <c r="L10" s="28"/>
      <c r="M10" s="26">
        <v>27655.71</v>
      </c>
      <c r="N10" s="27">
        <f t="shared" ref="N10:N12" si="3">(IFERROR(ROUND((M10-J10)/J10,4),0))</f>
        <v>-0.39429999999999998</v>
      </c>
      <c r="O10" s="28" t="s">
        <v>36</v>
      </c>
      <c r="P10" s="26">
        <v>59904.15</v>
      </c>
      <c r="Q10" s="27">
        <f t="shared" ref="Q10:Q12" si="4">(IFERROR(ROUND((P10-M10)/M10,4),0))</f>
        <v>1.1660999999999999</v>
      </c>
      <c r="R10" s="28" t="s">
        <v>36</v>
      </c>
      <c r="S10" s="26">
        <v>38406.15</v>
      </c>
      <c r="T10" s="27">
        <f t="shared" ref="T10:T12" si="5">(IFERROR(ROUND((S10-P10)/P10,4),0))</f>
        <v>-0.3589</v>
      </c>
      <c r="U10" s="29" t="s">
        <v>37</v>
      </c>
      <c r="V10" s="26">
        <v>48079.08</v>
      </c>
      <c r="W10" s="27">
        <f t="shared" ref="W10:W12" si="6">IFERROR(ROUND((V10-S10)/S10,4),0)</f>
        <v>0.25190000000000001</v>
      </c>
      <c r="X10" s="30" t="s">
        <v>37</v>
      </c>
      <c r="Y10" s="26">
        <v>28072.7</v>
      </c>
      <c r="Z10" s="27">
        <f t="shared" ref="Z10:Z12" si="7">IFERROR(ROUND((Y10-V10)/V10,4),0)</f>
        <v>-0.41610000000000003</v>
      </c>
      <c r="AA10" s="28" t="s">
        <v>37</v>
      </c>
      <c r="AB10" s="26">
        <v>59638.44</v>
      </c>
      <c r="AC10" s="27">
        <f t="shared" ref="AC10:AC12" si="8">(IFERROR(ROUND((AB10-Y10)/Y10,4),0))</f>
        <v>1.1244000000000001</v>
      </c>
      <c r="AD10" s="28" t="s">
        <v>37</v>
      </c>
      <c r="AE10" s="26">
        <v>43534.5</v>
      </c>
      <c r="AF10" s="27">
        <f t="shared" ref="AF10:AF12" si="9">(IFERROR(ROUND((AE10-AB10)/AB10,4),0))</f>
        <v>-0.27</v>
      </c>
      <c r="AG10" s="28" t="s">
        <v>37</v>
      </c>
      <c r="AH10" s="26">
        <v>49302.82</v>
      </c>
      <c r="AI10" s="27">
        <f t="shared" ref="AI10:AI12" si="10">(IFERROR(ROUND((AH10-AE10)/AE10,4),0))</f>
        <v>0.13250000000000001</v>
      </c>
      <c r="AJ10" s="29" t="s">
        <v>37</v>
      </c>
      <c r="AK10" s="26">
        <v>56288.39</v>
      </c>
      <c r="AL10" s="27">
        <f t="shared" ref="AL10:AL12" si="11">IFERROR(ROUND((AK10-AH10)/AH10,4),0)</f>
        <v>0.14169999999999999</v>
      </c>
      <c r="AM10" s="28" t="s">
        <v>37</v>
      </c>
      <c r="AN10" s="26">
        <v>37567.11</v>
      </c>
      <c r="AO10" s="27">
        <f t="shared" ref="AO10:AO12" si="12">IFERROR(ROUND((AN10-AK10)/AK10,4),0)</f>
        <v>-0.33260000000000001</v>
      </c>
      <c r="AP10" s="28" t="s">
        <v>37</v>
      </c>
      <c r="AQ10" s="26">
        <v>15656.1</v>
      </c>
      <c r="AR10" s="27">
        <f t="shared" ref="AR10:AR12" si="13">(IFERROR(ROUND((AQ10-AN10)/AN10,4),0))</f>
        <v>-0.58320000000000005</v>
      </c>
      <c r="AS10" s="28" t="s">
        <v>37</v>
      </c>
      <c r="AT10" s="26">
        <v>29782.6</v>
      </c>
      <c r="AU10" s="27">
        <f t="shared" ref="AU10:AU12" si="14">(IFERROR(ROUND((AT10-AQ10)/AQ10,4),0))</f>
        <v>0.90229999999999999</v>
      </c>
      <c r="AV10" s="28" t="s">
        <v>37</v>
      </c>
      <c r="AW10" s="26">
        <v>61606.69</v>
      </c>
      <c r="AX10" s="27">
        <f t="shared" ref="AX10:AX12" si="15">(IFERROR(ROUND((AW10-AT10)/AT10,4),0))</f>
        <v>1.0685</v>
      </c>
      <c r="AY10" s="29" t="s">
        <v>37</v>
      </c>
      <c r="AZ10" s="26">
        <v>48434.73</v>
      </c>
      <c r="BA10" s="27">
        <f t="shared" ref="BA10:BA12" si="16">IFERROR(ROUND((AZ10-AW10)/AW10,4),0)</f>
        <v>-0.21379999999999999</v>
      </c>
      <c r="BB10" s="28" t="s">
        <v>37</v>
      </c>
      <c r="BC10" s="26">
        <v>44228.55</v>
      </c>
      <c r="BD10" s="27">
        <f t="shared" ref="BD10:BD12" si="17">IFERROR(ROUND((BC10-AZ10)/AZ10,4),0)</f>
        <v>-8.6800000000000002E-2</v>
      </c>
      <c r="BE10" s="28"/>
      <c r="BF10" s="26">
        <v>54715.22</v>
      </c>
      <c r="BG10" s="27">
        <f t="shared" ref="BG10:BG12" si="18">(IFERROR(ROUND((BF10-BC10)/BC10,4),0))</f>
        <v>0.23710000000000001</v>
      </c>
      <c r="BH10" s="28" t="s">
        <v>37</v>
      </c>
      <c r="BI10" s="26">
        <v>81051.59</v>
      </c>
      <c r="BJ10" s="27">
        <f t="shared" ref="BJ10:BJ12" si="19">(IFERROR(ROUND((BI10-BF10)/BF10,4),0))</f>
        <v>0.48130000000000001</v>
      </c>
      <c r="BK10" s="28" t="s">
        <v>37</v>
      </c>
      <c r="BL10" s="26">
        <v>39400.879999999997</v>
      </c>
      <c r="BM10" s="27">
        <f t="shared" ref="BM10:BM12" si="20">(IFERROR(ROUND((BL10-BI10)/BI10,4),0))</f>
        <v>-0.51390000000000002</v>
      </c>
      <c r="BN10" s="28" t="s">
        <v>37</v>
      </c>
      <c r="BO10" s="26">
        <v>77585.960000000006</v>
      </c>
      <c r="BP10" s="27">
        <f t="shared" ref="BP10:BP12" si="21">(IFERROR(ROUND((BO10-BL10)/BL10,4),0))</f>
        <v>0.96909999999999996</v>
      </c>
      <c r="BQ10" s="28" t="s">
        <v>37</v>
      </c>
      <c r="BR10" s="26">
        <v>25548.400000000001</v>
      </c>
      <c r="BS10" s="27">
        <f t="shared" ref="BS10:BS12" si="22">(IFERROR(ROUND((BR10-BO10)/BO10,4),0))</f>
        <v>-0.67069999999999996</v>
      </c>
      <c r="BT10" s="28" t="s">
        <v>37</v>
      </c>
    </row>
    <row r="11" spans="1:72" ht="63.75" x14ac:dyDescent="0.2">
      <c r="A11" s="24" t="s">
        <v>38</v>
      </c>
      <c r="B11" s="25" t="s">
        <v>39</v>
      </c>
      <c r="C11" s="26">
        <v>52553.440000000002</v>
      </c>
      <c r="D11" s="26">
        <v>46956.09</v>
      </c>
      <c r="E11" s="27">
        <f t="shared" si="0"/>
        <v>-0.1065</v>
      </c>
      <c r="F11" s="29" t="s">
        <v>40</v>
      </c>
      <c r="G11" s="26">
        <v>63115.67</v>
      </c>
      <c r="H11" s="27">
        <f t="shared" si="1"/>
        <v>0.34410000000000002</v>
      </c>
      <c r="I11" s="30" t="s">
        <v>41</v>
      </c>
      <c r="J11" s="26">
        <v>51647.91</v>
      </c>
      <c r="K11" s="27">
        <f t="shared" si="2"/>
        <v>-0.1817</v>
      </c>
      <c r="L11" s="30" t="s">
        <v>42</v>
      </c>
      <c r="M11" s="26">
        <v>11501.9</v>
      </c>
      <c r="N11" s="27">
        <f t="shared" si="3"/>
        <v>-0.77729999999999999</v>
      </c>
      <c r="O11" s="28" t="s">
        <v>43</v>
      </c>
      <c r="P11" s="26">
        <v>38889.46</v>
      </c>
      <c r="Q11" s="27">
        <f t="shared" si="4"/>
        <v>2.3811</v>
      </c>
      <c r="R11" s="28" t="s">
        <v>44</v>
      </c>
      <c r="S11" s="26">
        <v>38384.03</v>
      </c>
      <c r="T11" s="27">
        <f t="shared" si="5"/>
        <v>-1.2999999999999999E-2</v>
      </c>
      <c r="U11" s="29"/>
      <c r="V11" s="26">
        <v>28955.83</v>
      </c>
      <c r="W11" s="27">
        <f t="shared" si="6"/>
        <v>-0.24560000000000001</v>
      </c>
      <c r="X11" s="29" t="s">
        <v>45</v>
      </c>
      <c r="Y11" s="26">
        <v>29844.57</v>
      </c>
      <c r="Z11" s="27">
        <f t="shared" si="7"/>
        <v>3.0700000000000002E-2</v>
      </c>
      <c r="AA11" s="30"/>
      <c r="AB11" s="26">
        <v>41434.959999999999</v>
      </c>
      <c r="AC11" s="27">
        <f t="shared" si="8"/>
        <v>0.38840000000000002</v>
      </c>
      <c r="AD11" s="30" t="s">
        <v>46</v>
      </c>
      <c r="AE11" s="26">
        <v>41085.54</v>
      </c>
      <c r="AF11" s="27">
        <f t="shared" si="9"/>
        <v>-8.3999999999999995E-3</v>
      </c>
      <c r="AG11" s="28"/>
      <c r="AH11" s="26">
        <v>38318.019999999997</v>
      </c>
      <c r="AI11" s="27">
        <f t="shared" si="10"/>
        <v>-6.7400000000000002E-2</v>
      </c>
      <c r="AJ11" s="28"/>
      <c r="AK11" s="26">
        <v>48290.36</v>
      </c>
      <c r="AL11" s="27">
        <f t="shared" si="11"/>
        <v>0.26029999999999998</v>
      </c>
      <c r="AM11" s="30" t="s">
        <v>47</v>
      </c>
      <c r="AN11" s="26">
        <v>49004.53</v>
      </c>
      <c r="AO11" s="27">
        <f t="shared" si="12"/>
        <v>1.4800000000000001E-2</v>
      </c>
      <c r="AP11" s="29"/>
      <c r="AQ11" s="26">
        <v>55164.32</v>
      </c>
      <c r="AR11" s="27">
        <f t="shared" si="13"/>
        <v>0.12570000000000001</v>
      </c>
      <c r="AS11" s="30" t="s">
        <v>48</v>
      </c>
      <c r="AT11" s="26">
        <v>75017.710000000006</v>
      </c>
      <c r="AU11" s="27">
        <f t="shared" si="14"/>
        <v>0.3599</v>
      </c>
      <c r="AV11" s="30" t="s">
        <v>49</v>
      </c>
      <c r="AW11" s="26">
        <v>56800.639999999999</v>
      </c>
      <c r="AX11" s="27">
        <f t="shared" si="15"/>
        <v>-0.24279999999999999</v>
      </c>
      <c r="AY11" s="28" t="s">
        <v>50</v>
      </c>
      <c r="AZ11" s="26">
        <v>57225.34</v>
      </c>
      <c r="BA11" s="27">
        <f t="shared" si="16"/>
        <v>7.4999999999999997E-3</v>
      </c>
      <c r="BB11" s="28"/>
      <c r="BC11" s="26">
        <v>43651.32</v>
      </c>
      <c r="BD11" s="27">
        <f t="shared" si="17"/>
        <v>-0.23719999999999999</v>
      </c>
      <c r="BE11" s="28" t="s">
        <v>50</v>
      </c>
      <c r="BF11" s="26">
        <v>74865.149999999994</v>
      </c>
      <c r="BG11" s="27">
        <f t="shared" si="18"/>
        <v>0.71509999999999996</v>
      </c>
      <c r="BH11" s="28" t="s">
        <v>51</v>
      </c>
      <c r="BI11" s="26">
        <v>104791.23</v>
      </c>
      <c r="BJ11" s="27">
        <f t="shared" si="19"/>
        <v>0.3997</v>
      </c>
      <c r="BK11" s="28" t="s">
        <v>52</v>
      </c>
      <c r="BL11" s="26">
        <v>233892.05</v>
      </c>
      <c r="BM11" s="27">
        <f t="shared" si="20"/>
        <v>1.232</v>
      </c>
      <c r="BN11" s="28" t="s">
        <v>53</v>
      </c>
      <c r="BO11" s="26">
        <v>98448.11</v>
      </c>
      <c r="BP11" s="27">
        <f t="shared" si="21"/>
        <v>-0.57909999999999995</v>
      </c>
      <c r="BQ11" s="28" t="s">
        <v>54</v>
      </c>
      <c r="BR11" s="26">
        <v>232792.09999999998</v>
      </c>
      <c r="BS11" s="27">
        <f t="shared" si="22"/>
        <v>1.3646</v>
      </c>
      <c r="BT11" s="28" t="s">
        <v>55</v>
      </c>
    </row>
    <row r="12" spans="1:72" ht="15.95" customHeight="1" x14ac:dyDescent="0.2">
      <c r="A12" s="31"/>
      <c r="B12" s="25" t="s">
        <v>56</v>
      </c>
      <c r="C12" s="26">
        <f>SUBTOTAL(9,C10:C11)</f>
        <v>90980.64</v>
      </c>
      <c r="D12" s="26">
        <f>SUBTOTAL(9,D10:D11)</f>
        <v>97206.66</v>
      </c>
      <c r="E12" s="27">
        <f t="shared" si="0"/>
        <v>6.8400000000000002E-2</v>
      </c>
      <c r="F12" s="29"/>
      <c r="G12" s="26">
        <f>SUBTOTAL(9,G10:G11)</f>
        <v>110883.48999999999</v>
      </c>
      <c r="H12" s="27">
        <f t="shared" si="1"/>
        <v>0.14069999999999999</v>
      </c>
      <c r="I12" s="30"/>
      <c r="J12" s="26">
        <f>SUBTOTAL(9,J10:J11)</f>
        <v>97304.31</v>
      </c>
      <c r="K12" s="27">
        <f t="shared" si="2"/>
        <v>-0.1225</v>
      </c>
      <c r="L12" s="30"/>
      <c r="M12" s="26">
        <f>SUBTOTAL(9,M10:M11)</f>
        <v>39157.61</v>
      </c>
      <c r="N12" s="27">
        <f t="shared" si="3"/>
        <v>-0.59760000000000002</v>
      </c>
      <c r="O12" s="32"/>
      <c r="P12" s="26">
        <f>SUBTOTAL(9,P10:P11)</f>
        <v>98793.61</v>
      </c>
      <c r="Q12" s="27">
        <f t="shared" si="4"/>
        <v>1.5229999999999999</v>
      </c>
      <c r="R12" s="32"/>
      <c r="S12" s="26">
        <f>SUBTOTAL(9,S10:S11)</f>
        <v>76790.179999999993</v>
      </c>
      <c r="T12" s="27">
        <f t="shared" si="5"/>
        <v>-0.22270000000000001</v>
      </c>
      <c r="U12" s="29"/>
      <c r="V12" s="26">
        <f>SUBTOTAL(9,V10:V11)</f>
        <v>77034.91</v>
      </c>
      <c r="W12" s="27">
        <f t="shared" si="6"/>
        <v>3.2000000000000002E-3</v>
      </c>
      <c r="X12" s="30"/>
      <c r="Y12" s="26">
        <f>SUBTOTAL(9,Y10:Y11)</f>
        <v>57917.270000000004</v>
      </c>
      <c r="Z12" s="27">
        <f t="shared" si="7"/>
        <v>-0.2482</v>
      </c>
      <c r="AA12" s="33"/>
      <c r="AB12" s="26">
        <f>SUBTOTAL(9,AB10:AB11)</f>
        <v>101073.4</v>
      </c>
      <c r="AC12" s="27">
        <f t="shared" si="8"/>
        <v>0.74509999999999998</v>
      </c>
      <c r="AD12" s="32"/>
      <c r="AE12" s="26">
        <f>SUBTOTAL(9,AE10:AE11)</f>
        <v>84620.040000000008</v>
      </c>
      <c r="AF12" s="27">
        <f t="shared" si="9"/>
        <v>-0.1628</v>
      </c>
      <c r="AG12" s="32"/>
      <c r="AH12" s="26">
        <f>SUBTOTAL(9,AH10:AH11)</f>
        <v>87620.84</v>
      </c>
      <c r="AI12" s="27">
        <f t="shared" si="10"/>
        <v>3.5499999999999997E-2</v>
      </c>
      <c r="AJ12" s="34"/>
      <c r="AK12" s="26">
        <f>SUBTOTAL(9,AK10:AK11)</f>
        <v>104578.75</v>
      </c>
      <c r="AL12" s="27">
        <f t="shared" si="11"/>
        <v>0.19350000000000001</v>
      </c>
      <c r="AM12" s="33"/>
      <c r="AN12" s="26">
        <f>SUBTOTAL(9,AN10:AN11)</f>
        <v>86571.64</v>
      </c>
      <c r="AO12" s="27">
        <f t="shared" si="12"/>
        <v>-0.17219999999999999</v>
      </c>
      <c r="AP12" s="30"/>
      <c r="AQ12" s="26">
        <f>SUBTOTAL(9,AQ10:AQ11)</f>
        <v>70820.42</v>
      </c>
      <c r="AR12" s="27">
        <f t="shared" si="13"/>
        <v>-0.18190000000000001</v>
      </c>
      <c r="AS12" s="32"/>
      <c r="AT12" s="26">
        <f>SUBTOTAL(9,AT10:AT11)</f>
        <v>104800.31</v>
      </c>
      <c r="AU12" s="27">
        <f t="shared" si="14"/>
        <v>0.4798</v>
      </c>
      <c r="AV12" s="32"/>
      <c r="AW12" s="26">
        <f>SUBTOTAL(9,AW10:AW11)</f>
        <v>118407.33</v>
      </c>
      <c r="AX12" s="27">
        <f t="shared" si="15"/>
        <v>0.1298</v>
      </c>
      <c r="AY12" s="34"/>
      <c r="AZ12" s="26">
        <f>SUBTOTAL(9,AZ10:AZ11)</f>
        <v>105660.07</v>
      </c>
      <c r="BA12" s="27">
        <f t="shared" si="16"/>
        <v>-0.1077</v>
      </c>
      <c r="BB12" s="33"/>
      <c r="BC12" s="26">
        <f>SUBTOTAL(9,BC10:BC11)</f>
        <v>87879.87</v>
      </c>
      <c r="BD12" s="27">
        <f t="shared" si="17"/>
        <v>-0.16830000000000001</v>
      </c>
      <c r="BE12" s="33"/>
      <c r="BF12" s="26">
        <f>SUBTOTAL(9,BF10:BF11)</f>
        <v>129580.37</v>
      </c>
      <c r="BG12" s="27">
        <f t="shared" si="18"/>
        <v>0.47449999999999998</v>
      </c>
      <c r="BH12" s="32"/>
      <c r="BI12" s="26">
        <f>SUBTOTAL(9,BI10:BI11)</f>
        <v>185842.82</v>
      </c>
      <c r="BJ12" s="27">
        <f t="shared" si="19"/>
        <v>0.43419999999999997</v>
      </c>
      <c r="BK12" s="32"/>
      <c r="BL12" s="26">
        <f>SUBTOTAL(9,BL10:BL11)</f>
        <v>273292.93</v>
      </c>
      <c r="BM12" s="27">
        <f t="shared" si="20"/>
        <v>0.47060000000000002</v>
      </c>
      <c r="BN12" s="28"/>
      <c r="BO12" s="26">
        <f>SUBTOTAL(9,BO10:BO11)</f>
        <v>176034.07</v>
      </c>
      <c r="BP12" s="27">
        <f t="shared" si="21"/>
        <v>-0.35589999999999999</v>
      </c>
      <c r="BQ12" s="32"/>
      <c r="BR12" s="26">
        <f>SUBTOTAL(9,BR10:BR11)</f>
        <v>258340.49999999997</v>
      </c>
      <c r="BS12" s="27">
        <f t="shared" si="22"/>
        <v>0.46760000000000002</v>
      </c>
      <c r="BT12" s="28"/>
    </row>
    <row r="13" spans="1:72" ht="15.95" customHeight="1" x14ac:dyDescent="0.2">
      <c r="A13" s="35"/>
      <c r="C13" s="36"/>
      <c r="D13" s="36"/>
      <c r="E13" s="37"/>
      <c r="F13" s="38"/>
      <c r="G13" s="36"/>
      <c r="H13" s="37"/>
      <c r="I13" s="39"/>
      <c r="J13" s="36"/>
      <c r="K13" s="37"/>
      <c r="L13" s="39"/>
      <c r="M13" s="36"/>
      <c r="N13" s="37"/>
      <c r="P13" s="36"/>
      <c r="Q13" s="37"/>
      <c r="S13" s="36"/>
      <c r="T13" s="37"/>
      <c r="V13" s="36"/>
      <c r="W13" s="37"/>
      <c r="X13" s="40"/>
      <c r="Y13" s="36"/>
      <c r="Z13" s="37"/>
      <c r="AA13" s="40"/>
      <c r="AB13" s="36"/>
      <c r="AC13" s="37"/>
      <c r="AE13" s="36"/>
      <c r="AF13" s="37"/>
      <c r="AH13" s="36"/>
      <c r="AI13" s="37"/>
      <c r="AK13" s="36"/>
      <c r="AL13" s="37"/>
      <c r="AM13" s="40"/>
      <c r="AN13" s="36"/>
      <c r="AO13" s="37"/>
      <c r="AP13" s="40"/>
      <c r="AQ13" s="36"/>
      <c r="AR13" s="37"/>
      <c r="AT13" s="36"/>
      <c r="AU13" s="37"/>
      <c r="AW13" s="36"/>
      <c r="AX13" s="37"/>
      <c r="AZ13" s="36"/>
      <c r="BA13" s="37"/>
      <c r="BB13" s="40"/>
      <c r="BC13" s="36"/>
      <c r="BD13" s="37"/>
      <c r="BE13" s="40"/>
      <c r="BF13" s="36"/>
      <c r="BG13" s="37"/>
      <c r="BI13" s="36"/>
      <c r="BJ13" s="37"/>
      <c r="BL13" s="36"/>
      <c r="BM13" s="37"/>
      <c r="BO13" s="36"/>
      <c r="BP13" s="37"/>
      <c r="BR13" s="36"/>
      <c r="BS13" s="37"/>
    </row>
    <row r="14" spans="1:72" ht="15.95" customHeight="1" x14ac:dyDescent="0.2">
      <c r="A14" s="41" t="s">
        <v>57</v>
      </c>
      <c r="B14" s="42"/>
      <c r="C14" s="26"/>
      <c r="D14" s="26"/>
      <c r="E14" s="27"/>
      <c r="F14" s="29"/>
      <c r="G14" s="26"/>
      <c r="H14" s="27"/>
      <c r="I14" s="33"/>
      <c r="J14" s="26"/>
      <c r="K14" s="27"/>
      <c r="L14" s="33"/>
      <c r="M14" s="26"/>
      <c r="N14" s="27"/>
      <c r="O14" s="43"/>
      <c r="P14" s="26"/>
      <c r="Q14" s="27"/>
      <c r="R14" s="43"/>
      <c r="S14" s="26"/>
      <c r="T14" s="27"/>
      <c r="U14" s="34"/>
      <c r="V14" s="26"/>
      <c r="W14" s="27"/>
      <c r="X14" s="33"/>
      <c r="Y14" s="26"/>
      <c r="Z14" s="27"/>
      <c r="AA14" s="33"/>
      <c r="AB14" s="26"/>
      <c r="AC14" s="27"/>
      <c r="AD14" s="43"/>
      <c r="AE14" s="26"/>
      <c r="AF14" s="27"/>
      <c r="AG14" s="43"/>
      <c r="AH14" s="26"/>
      <c r="AI14" s="27"/>
      <c r="AJ14" s="34"/>
      <c r="AK14" s="26"/>
      <c r="AL14" s="27"/>
      <c r="AM14" s="33"/>
      <c r="AN14" s="26"/>
      <c r="AO14" s="27"/>
      <c r="AP14" s="33"/>
      <c r="AQ14" s="26"/>
      <c r="AR14" s="27"/>
      <c r="AS14" s="43"/>
      <c r="AT14" s="26"/>
      <c r="AU14" s="27"/>
      <c r="AV14" s="43"/>
      <c r="AW14" s="26"/>
      <c r="AX14" s="27"/>
      <c r="AY14" s="34"/>
      <c r="AZ14" s="26"/>
      <c r="BA14" s="27"/>
      <c r="BB14" s="33"/>
      <c r="BC14" s="26"/>
      <c r="BD14" s="27"/>
      <c r="BE14" s="33"/>
      <c r="BF14" s="26"/>
      <c r="BG14" s="27"/>
      <c r="BH14" s="43"/>
      <c r="BI14" s="26"/>
      <c r="BJ14" s="27"/>
      <c r="BK14" s="43"/>
      <c r="BL14" s="26"/>
      <c r="BM14" s="27"/>
      <c r="BN14" s="43"/>
      <c r="BO14" s="26"/>
      <c r="BP14" s="27"/>
      <c r="BQ14" s="43"/>
      <c r="BR14" s="26"/>
      <c r="BS14" s="27"/>
      <c r="BT14" s="32"/>
    </row>
    <row r="15" spans="1:72" s="49" customFormat="1" ht="38.25" x14ac:dyDescent="0.2">
      <c r="A15" s="44" t="s">
        <v>58</v>
      </c>
      <c r="B15" s="45" t="s">
        <v>59</v>
      </c>
      <c r="C15" s="46">
        <v>0</v>
      </c>
      <c r="D15" s="46">
        <v>0</v>
      </c>
      <c r="E15" s="47">
        <f t="shared" ref="E15:E18" si="23">IFERROR(ROUND((D15-C15)/C15,4),0)</f>
        <v>0</v>
      </c>
      <c r="F15" s="29"/>
      <c r="G15" s="46">
        <v>0</v>
      </c>
      <c r="H15" s="47">
        <f t="shared" ref="H15:H18" si="24">IFERROR(ROUND((G15-D15)/D15,4),0)</f>
        <v>0</v>
      </c>
      <c r="I15" s="30"/>
      <c r="J15" s="46">
        <v>0</v>
      </c>
      <c r="K15" s="47">
        <f t="shared" ref="K15:K18" si="25">IFERROR(ROUND((J15-G15)/G15,4),0)</f>
        <v>0</v>
      </c>
      <c r="L15" s="30"/>
      <c r="M15" s="46">
        <v>0</v>
      </c>
      <c r="N15" s="47">
        <f t="shared" ref="N15:N18" si="26">IFERROR(ROUND((M15-J15)/J15,4),0)</f>
        <v>0</v>
      </c>
      <c r="O15" s="48"/>
      <c r="P15" s="46">
        <v>0</v>
      </c>
      <c r="Q15" s="47">
        <f t="shared" ref="Q15:Q18" si="27">IFERROR(ROUND((P15-M15)/M15,4),0)</f>
        <v>0</v>
      </c>
      <c r="R15" s="48"/>
      <c r="S15" s="46">
        <v>0</v>
      </c>
      <c r="T15" s="47">
        <f t="shared" ref="T15:T18" si="28">IFERROR(ROUND((S15-P15)/P15,4),0)</f>
        <v>0</v>
      </c>
      <c r="U15" s="29"/>
      <c r="V15" s="46">
        <v>0</v>
      </c>
      <c r="W15" s="47">
        <f t="shared" ref="W15:W18" si="29">IFERROR(ROUND((V15-S15)/S15,4),0)</f>
        <v>0</v>
      </c>
      <c r="X15" s="30"/>
      <c r="Y15" s="46">
        <v>0</v>
      </c>
      <c r="Z15" s="47">
        <f t="shared" ref="Z15:Z18" si="30">IFERROR(ROUND((Y15-V15)/V15,4),0)</f>
        <v>0</v>
      </c>
      <c r="AA15" s="30"/>
      <c r="AB15" s="46">
        <v>0</v>
      </c>
      <c r="AC15" s="47">
        <f t="shared" ref="AC15:AC18" si="31">IFERROR(ROUND((AB15-Y15)/Y15,4),0)</f>
        <v>0</v>
      </c>
      <c r="AD15" s="48"/>
      <c r="AE15" s="46">
        <v>0</v>
      </c>
      <c r="AF15" s="47">
        <f t="shared" ref="AF15:AF18" si="32">IFERROR(ROUND((AE15-AB15)/AB15,4),0)</f>
        <v>0</v>
      </c>
      <c r="AG15" s="48"/>
      <c r="AH15" s="46">
        <v>0</v>
      </c>
      <c r="AI15" s="47">
        <f t="shared" ref="AI15:AI18" si="33">IFERROR(ROUND((AH15-AE15)/AE15,4),0)</f>
        <v>0</v>
      </c>
      <c r="AJ15" s="29"/>
      <c r="AK15" s="46">
        <v>0</v>
      </c>
      <c r="AL15" s="47">
        <f t="shared" ref="AL15:AL18" si="34">IFERROR(ROUND((AK15-AH15)/AH15,4),0)</f>
        <v>0</v>
      </c>
      <c r="AM15" s="30"/>
      <c r="AN15" s="46">
        <v>0</v>
      </c>
      <c r="AO15" s="47">
        <f t="shared" ref="AO15:AO18" si="35">IFERROR(ROUND((AN15-AK15)/AK15,4),0)</f>
        <v>0</v>
      </c>
      <c r="AP15" s="30"/>
      <c r="AQ15" s="46">
        <v>0</v>
      </c>
      <c r="AR15" s="47">
        <f t="shared" ref="AR15:AR18" si="36">IFERROR(ROUND((AQ15-AN15)/AN15,4),0)</f>
        <v>0</v>
      </c>
      <c r="AS15" s="48"/>
      <c r="AT15" s="46">
        <v>0</v>
      </c>
      <c r="AU15" s="47">
        <f t="shared" ref="AU15:AU18" si="37">IFERROR(ROUND((AT15-AQ15)/AQ15,4),0)</f>
        <v>0</v>
      </c>
      <c r="AV15" s="48"/>
      <c r="AW15" s="46">
        <v>0</v>
      </c>
      <c r="AX15" s="47">
        <f t="shared" ref="AX15:AX18" si="38">IFERROR(ROUND((AW15-AT15)/AT15,4),0)</f>
        <v>0</v>
      </c>
      <c r="AY15" s="29"/>
      <c r="AZ15" s="46">
        <v>635.23</v>
      </c>
      <c r="BA15" s="47">
        <f t="shared" ref="BA15:BA18" si="39">IFERROR(ROUND((AZ15-AW15)/AW15,4),0)</f>
        <v>0</v>
      </c>
      <c r="BB15" s="30"/>
      <c r="BC15" s="46">
        <v>13344.3</v>
      </c>
      <c r="BD15" s="47">
        <f t="shared" ref="BD15:BD18" si="40">IFERROR(ROUND((BC15-AZ15)/AZ15,4),0)</f>
        <v>20.007000000000001</v>
      </c>
      <c r="BE15" s="28" t="s">
        <v>60</v>
      </c>
      <c r="BF15" s="46">
        <v>16519.849999999999</v>
      </c>
      <c r="BG15" s="47">
        <f t="shared" ref="BG15:BG18" si="41">IFERROR(ROUND((BF15-BC15)/BC15,4),0)</f>
        <v>0.23799999999999999</v>
      </c>
      <c r="BH15" s="48" t="s">
        <v>61</v>
      </c>
      <c r="BI15" s="46">
        <v>0</v>
      </c>
      <c r="BJ15" s="47">
        <f t="shared" ref="BJ15:BJ18" si="42">IFERROR(ROUND((BI15-BF15)/BF15,4),0)</f>
        <v>-1</v>
      </c>
      <c r="BK15" s="48" t="s">
        <v>62</v>
      </c>
      <c r="BL15" s="46">
        <v>3756.26</v>
      </c>
      <c r="BM15" s="47">
        <f t="shared" ref="BM15:BM18" si="43">IFERROR(ROUND((BL15-BI15)/BI15,4),0)</f>
        <v>0</v>
      </c>
      <c r="BN15" s="48" t="s">
        <v>63</v>
      </c>
      <c r="BO15" s="46">
        <v>0</v>
      </c>
      <c r="BP15" s="47">
        <f t="shared" ref="BP15:BP18" si="44">IFERROR(ROUND((BO15-BL15)/BL15,4),0)</f>
        <v>-1</v>
      </c>
      <c r="BQ15" s="48" t="s">
        <v>62</v>
      </c>
      <c r="BR15" s="46">
        <v>12876.11</v>
      </c>
      <c r="BS15" s="47">
        <f t="shared" ref="BS15:BS18" si="45">IFERROR(ROUND((BR15-BO15)/BO15,4),0)</f>
        <v>0</v>
      </c>
      <c r="BT15" s="28" t="s">
        <v>64</v>
      </c>
    </row>
    <row r="16" spans="1:72" s="49" customFormat="1" ht="38.25" x14ac:dyDescent="0.2">
      <c r="A16" s="50" t="s">
        <v>65</v>
      </c>
      <c r="B16" s="45" t="s">
        <v>66</v>
      </c>
      <c r="C16" s="46">
        <v>0</v>
      </c>
      <c r="D16" s="46">
        <v>0</v>
      </c>
      <c r="E16" s="47">
        <f t="shared" si="23"/>
        <v>0</v>
      </c>
      <c r="F16" s="29"/>
      <c r="G16" s="46">
        <v>0</v>
      </c>
      <c r="H16" s="47">
        <f t="shared" si="24"/>
        <v>0</v>
      </c>
      <c r="I16" s="30"/>
      <c r="J16" s="46">
        <v>0</v>
      </c>
      <c r="K16" s="47">
        <f t="shared" si="25"/>
        <v>0</v>
      </c>
      <c r="L16" s="30"/>
      <c r="M16" s="46">
        <v>0</v>
      </c>
      <c r="N16" s="47">
        <f t="shared" si="26"/>
        <v>0</v>
      </c>
      <c r="O16" s="48"/>
      <c r="P16" s="46">
        <v>0</v>
      </c>
      <c r="Q16" s="47">
        <f t="shared" si="27"/>
        <v>0</v>
      </c>
      <c r="R16" s="48"/>
      <c r="S16" s="46">
        <v>0</v>
      </c>
      <c r="T16" s="47">
        <f t="shared" si="28"/>
        <v>0</v>
      </c>
      <c r="U16" s="29"/>
      <c r="V16" s="46">
        <v>0</v>
      </c>
      <c r="W16" s="47">
        <f t="shared" si="29"/>
        <v>0</v>
      </c>
      <c r="X16" s="30"/>
      <c r="Y16" s="46">
        <v>0</v>
      </c>
      <c r="Z16" s="47">
        <f t="shared" si="30"/>
        <v>0</v>
      </c>
      <c r="AA16" s="30"/>
      <c r="AB16" s="46">
        <v>0</v>
      </c>
      <c r="AC16" s="47">
        <f t="shared" si="31"/>
        <v>0</v>
      </c>
      <c r="AD16" s="48"/>
      <c r="AE16" s="46">
        <v>0</v>
      </c>
      <c r="AF16" s="47">
        <f t="shared" si="32"/>
        <v>0</v>
      </c>
      <c r="AG16" s="48"/>
      <c r="AH16" s="46">
        <v>0</v>
      </c>
      <c r="AI16" s="47">
        <f t="shared" si="33"/>
        <v>0</v>
      </c>
      <c r="AJ16" s="29"/>
      <c r="AK16" s="46">
        <v>0</v>
      </c>
      <c r="AL16" s="47">
        <f t="shared" si="34"/>
        <v>0</v>
      </c>
      <c r="AM16" s="30"/>
      <c r="AN16" s="46">
        <v>0</v>
      </c>
      <c r="AO16" s="47">
        <f t="shared" si="35"/>
        <v>0</v>
      </c>
      <c r="AP16" s="30"/>
      <c r="AQ16" s="46">
        <v>0</v>
      </c>
      <c r="AR16" s="47">
        <f t="shared" si="36"/>
        <v>0</v>
      </c>
      <c r="AS16" s="48"/>
      <c r="AT16" s="46">
        <v>5523.64</v>
      </c>
      <c r="AU16" s="47">
        <f t="shared" si="37"/>
        <v>0</v>
      </c>
      <c r="AV16" s="48"/>
      <c r="AW16" s="46">
        <v>17225.61</v>
      </c>
      <c r="AX16" s="47">
        <f t="shared" si="38"/>
        <v>2.1185</v>
      </c>
      <c r="AY16" s="29" t="s">
        <v>67</v>
      </c>
      <c r="AZ16" s="46">
        <v>14680.83</v>
      </c>
      <c r="BA16" s="47">
        <f t="shared" si="39"/>
        <v>-0.1477</v>
      </c>
      <c r="BB16" s="30" t="s">
        <v>37</v>
      </c>
      <c r="BC16" s="46">
        <v>13365.68</v>
      </c>
      <c r="BD16" s="47">
        <f t="shared" si="40"/>
        <v>-8.9599999999999999E-2</v>
      </c>
      <c r="BE16" s="28"/>
      <c r="BF16" s="46">
        <v>17779.939999999999</v>
      </c>
      <c r="BG16" s="47">
        <f t="shared" si="41"/>
        <v>0.33029999999999998</v>
      </c>
      <c r="BH16" s="48" t="s">
        <v>37</v>
      </c>
      <c r="BI16" s="46">
        <v>9936.44</v>
      </c>
      <c r="BJ16" s="47">
        <f t="shared" si="42"/>
        <v>-0.44109999999999999</v>
      </c>
      <c r="BK16" s="48" t="s">
        <v>37</v>
      </c>
      <c r="BL16" s="46">
        <v>13173.63</v>
      </c>
      <c r="BM16" s="47">
        <f t="shared" si="43"/>
        <v>0.32579999999999998</v>
      </c>
      <c r="BN16" s="48" t="s">
        <v>37</v>
      </c>
      <c r="BO16" s="46">
        <v>26661.56</v>
      </c>
      <c r="BP16" s="47">
        <f t="shared" si="44"/>
        <v>1.0239</v>
      </c>
      <c r="BQ16" s="48" t="s">
        <v>37</v>
      </c>
      <c r="BR16" s="46">
        <v>96568.86</v>
      </c>
      <c r="BS16" s="47">
        <f t="shared" si="45"/>
        <v>2.6219999999999999</v>
      </c>
      <c r="BT16" s="28" t="s">
        <v>68</v>
      </c>
    </row>
    <row r="17" spans="1:72" s="49" customFormat="1" ht="38.25" x14ac:dyDescent="0.2">
      <c r="A17" s="50" t="s">
        <v>69</v>
      </c>
      <c r="B17" s="45" t="s">
        <v>70</v>
      </c>
      <c r="C17" s="46">
        <v>0</v>
      </c>
      <c r="D17" s="46">
        <v>0</v>
      </c>
      <c r="E17" s="47">
        <f t="shared" si="23"/>
        <v>0</v>
      </c>
      <c r="F17" s="29"/>
      <c r="G17" s="46">
        <v>0</v>
      </c>
      <c r="H17" s="47">
        <f t="shared" si="24"/>
        <v>0</v>
      </c>
      <c r="I17" s="30"/>
      <c r="J17" s="46">
        <v>0</v>
      </c>
      <c r="K17" s="47">
        <f t="shared" si="25"/>
        <v>0</v>
      </c>
      <c r="L17" s="30"/>
      <c r="M17" s="46">
        <v>0</v>
      </c>
      <c r="N17" s="47">
        <f t="shared" si="26"/>
        <v>0</v>
      </c>
      <c r="O17" s="48"/>
      <c r="P17" s="46">
        <v>0</v>
      </c>
      <c r="Q17" s="47">
        <f t="shared" si="27"/>
        <v>0</v>
      </c>
      <c r="R17" s="48"/>
      <c r="S17" s="46">
        <v>0</v>
      </c>
      <c r="T17" s="47">
        <f t="shared" si="28"/>
        <v>0</v>
      </c>
      <c r="U17" s="29"/>
      <c r="V17" s="46">
        <v>0</v>
      </c>
      <c r="W17" s="47">
        <f t="shared" si="29"/>
        <v>0</v>
      </c>
      <c r="X17" s="30"/>
      <c r="Y17" s="46">
        <v>0</v>
      </c>
      <c r="Z17" s="47">
        <f t="shared" si="30"/>
        <v>0</v>
      </c>
      <c r="AA17" s="30"/>
      <c r="AB17" s="46">
        <v>0</v>
      </c>
      <c r="AC17" s="47">
        <f t="shared" si="31"/>
        <v>0</v>
      </c>
      <c r="AD17" s="48"/>
      <c r="AE17" s="46">
        <v>0</v>
      </c>
      <c r="AF17" s="47">
        <f t="shared" si="32"/>
        <v>0</v>
      </c>
      <c r="AG17" s="48"/>
      <c r="AH17" s="46">
        <v>0</v>
      </c>
      <c r="AI17" s="47">
        <f t="shared" si="33"/>
        <v>0</v>
      </c>
      <c r="AJ17" s="29"/>
      <c r="AK17" s="46">
        <v>0</v>
      </c>
      <c r="AL17" s="47">
        <f t="shared" si="34"/>
        <v>0</v>
      </c>
      <c r="AM17" s="30"/>
      <c r="AN17" s="46">
        <v>0</v>
      </c>
      <c r="AO17" s="47">
        <f t="shared" si="35"/>
        <v>0</v>
      </c>
      <c r="AP17" s="30"/>
      <c r="AQ17" s="46">
        <v>0</v>
      </c>
      <c r="AR17" s="47">
        <f t="shared" si="36"/>
        <v>0</v>
      </c>
      <c r="AS17" s="48"/>
      <c r="AT17" s="46">
        <v>2838.34</v>
      </c>
      <c r="AU17" s="47">
        <f t="shared" si="37"/>
        <v>0</v>
      </c>
      <c r="AV17" s="48"/>
      <c r="AW17" s="46">
        <v>102.11</v>
      </c>
      <c r="AX17" s="47">
        <f t="shared" si="38"/>
        <v>-0.96399999999999997</v>
      </c>
      <c r="AY17" s="29" t="s">
        <v>50</v>
      </c>
      <c r="AZ17" s="46">
        <v>698.38</v>
      </c>
      <c r="BA17" s="47">
        <f t="shared" si="39"/>
        <v>5.8395000000000001</v>
      </c>
      <c r="BB17" s="28" t="s">
        <v>71</v>
      </c>
      <c r="BC17" s="46">
        <v>1942.1</v>
      </c>
      <c r="BD17" s="47">
        <f t="shared" si="40"/>
        <v>1.7808999999999999</v>
      </c>
      <c r="BE17" s="28" t="s">
        <v>72</v>
      </c>
      <c r="BF17" s="46">
        <v>5948.2</v>
      </c>
      <c r="BG17" s="47">
        <f t="shared" si="41"/>
        <v>2.0628000000000002</v>
      </c>
      <c r="BH17" s="48" t="s">
        <v>73</v>
      </c>
      <c r="BI17" s="46">
        <v>10703.04</v>
      </c>
      <c r="BJ17" s="47">
        <f t="shared" si="42"/>
        <v>0.7994</v>
      </c>
      <c r="BK17" s="48" t="s">
        <v>74</v>
      </c>
      <c r="BL17" s="46">
        <v>3534.18</v>
      </c>
      <c r="BM17" s="47">
        <f t="shared" si="43"/>
        <v>-0.66979999999999995</v>
      </c>
      <c r="BN17" s="48" t="s">
        <v>50</v>
      </c>
      <c r="BO17" s="46">
        <v>1670.06</v>
      </c>
      <c r="BP17" s="47">
        <f t="shared" si="44"/>
        <v>-0.52749999999999997</v>
      </c>
      <c r="BQ17" s="48" t="s">
        <v>50</v>
      </c>
      <c r="BR17" s="46">
        <v>2980.12</v>
      </c>
      <c r="BS17" s="47">
        <f t="shared" si="45"/>
        <v>0.78439999999999999</v>
      </c>
      <c r="BT17" s="28" t="s">
        <v>75</v>
      </c>
    </row>
    <row r="18" spans="1:72" ht="15.95" customHeight="1" x14ac:dyDescent="0.2">
      <c r="A18" s="31"/>
      <c r="B18" s="25" t="s">
        <v>76</v>
      </c>
      <c r="C18" s="26">
        <f>SUBTOTAL(9,C15:C17)</f>
        <v>0</v>
      </c>
      <c r="D18" s="26">
        <f>SUBTOTAL(9,D15:D17)</f>
        <v>0</v>
      </c>
      <c r="E18" s="27">
        <f t="shared" si="23"/>
        <v>0</v>
      </c>
      <c r="F18" s="29"/>
      <c r="G18" s="26">
        <f>SUBTOTAL(9,G15:G17)</f>
        <v>0</v>
      </c>
      <c r="H18" s="27">
        <f t="shared" si="24"/>
        <v>0</v>
      </c>
      <c r="I18" s="33"/>
      <c r="J18" s="26">
        <f>SUBTOTAL(9,J15:J17)</f>
        <v>0</v>
      </c>
      <c r="K18" s="27">
        <f t="shared" si="25"/>
        <v>0</v>
      </c>
      <c r="L18" s="33"/>
      <c r="M18" s="26">
        <f>SUBTOTAL(9,M15:M17)</f>
        <v>0</v>
      </c>
      <c r="N18" s="27">
        <f t="shared" si="26"/>
        <v>0</v>
      </c>
      <c r="O18" s="43"/>
      <c r="P18" s="26">
        <f>SUBTOTAL(9,P15:P17)</f>
        <v>0</v>
      </c>
      <c r="Q18" s="27">
        <f t="shared" si="27"/>
        <v>0</v>
      </c>
      <c r="R18" s="43"/>
      <c r="S18" s="26">
        <f>SUBTOTAL(9,S15:S17)</f>
        <v>0</v>
      </c>
      <c r="T18" s="27">
        <f t="shared" si="28"/>
        <v>0</v>
      </c>
      <c r="U18" s="34"/>
      <c r="V18" s="26">
        <f>SUBTOTAL(9,V15:V17)</f>
        <v>0</v>
      </c>
      <c r="W18" s="27">
        <f t="shared" si="29"/>
        <v>0</v>
      </c>
      <c r="X18" s="33"/>
      <c r="Y18" s="26">
        <f>SUBTOTAL(9,Y15:Y17)</f>
        <v>0</v>
      </c>
      <c r="Z18" s="27">
        <f t="shared" si="30"/>
        <v>0</v>
      </c>
      <c r="AA18" s="33"/>
      <c r="AB18" s="26">
        <f>SUBTOTAL(9,AB15:AB17)</f>
        <v>0</v>
      </c>
      <c r="AC18" s="27">
        <f t="shared" si="31"/>
        <v>0</v>
      </c>
      <c r="AD18" s="43"/>
      <c r="AE18" s="26">
        <f>SUBTOTAL(9,AE15:AE17)</f>
        <v>0</v>
      </c>
      <c r="AF18" s="27">
        <f t="shared" si="32"/>
        <v>0</v>
      </c>
      <c r="AG18" s="43"/>
      <c r="AH18" s="26">
        <f>SUBTOTAL(9,AH15:AH17)</f>
        <v>0</v>
      </c>
      <c r="AI18" s="27">
        <f t="shared" si="33"/>
        <v>0</v>
      </c>
      <c r="AJ18" s="34"/>
      <c r="AK18" s="26">
        <f>SUBTOTAL(9,AK15:AK17)</f>
        <v>0</v>
      </c>
      <c r="AL18" s="27">
        <f t="shared" si="34"/>
        <v>0</v>
      </c>
      <c r="AM18" s="33"/>
      <c r="AN18" s="26">
        <f>SUBTOTAL(9,AN15:AN17)</f>
        <v>0</v>
      </c>
      <c r="AO18" s="27">
        <f t="shared" si="35"/>
        <v>0</v>
      </c>
      <c r="AP18" s="33"/>
      <c r="AQ18" s="26">
        <f>SUBTOTAL(9,AQ15:AQ17)</f>
        <v>0</v>
      </c>
      <c r="AR18" s="27">
        <f t="shared" si="36"/>
        <v>0</v>
      </c>
      <c r="AS18" s="43"/>
      <c r="AT18" s="26">
        <f>SUBTOTAL(9,AT15:AT17)</f>
        <v>8361.98</v>
      </c>
      <c r="AU18" s="27">
        <f t="shared" si="37"/>
        <v>0</v>
      </c>
      <c r="AV18" s="43"/>
      <c r="AW18" s="26">
        <f>SUBTOTAL(9,AW15:AW17)</f>
        <v>17327.72</v>
      </c>
      <c r="AX18" s="27">
        <f t="shared" si="38"/>
        <v>1.0722</v>
      </c>
      <c r="AY18" s="34"/>
      <c r="AZ18" s="26">
        <f>SUBTOTAL(9,AZ15:AZ17)</f>
        <v>16014.439999999999</v>
      </c>
      <c r="BA18" s="27">
        <f t="shared" si="39"/>
        <v>-7.5800000000000006E-2</v>
      </c>
      <c r="BB18" s="33"/>
      <c r="BC18" s="26">
        <f>SUBTOTAL(9,BC15:BC17)</f>
        <v>28652.079999999998</v>
      </c>
      <c r="BD18" s="27">
        <f t="shared" si="40"/>
        <v>0.78910000000000002</v>
      </c>
      <c r="BE18" s="33"/>
      <c r="BF18" s="26">
        <f>SUBTOTAL(9,BF15:BF17)</f>
        <v>40247.989999999991</v>
      </c>
      <c r="BG18" s="27">
        <f t="shared" si="41"/>
        <v>0.4047</v>
      </c>
      <c r="BH18" s="43"/>
      <c r="BI18" s="26">
        <f>SUBTOTAL(9,BI15:BI17)</f>
        <v>20639.480000000003</v>
      </c>
      <c r="BJ18" s="27">
        <f t="shared" si="42"/>
        <v>-0.48720000000000002</v>
      </c>
      <c r="BK18" s="43"/>
      <c r="BL18" s="26">
        <f>SUBTOTAL(9,BL15:BL17)</f>
        <v>20464.07</v>
      </c>
      <c r="BM18" s="27">
        <f t="shared" si="43"/>
        <v>-8.5000000000000006E-3</v>
      </c>
      <c r="BN18" s="43"/>
      <c r="BO18" s="26">
        <f>SUBTOTAL(9,BO15:BO17)</f>
        <v>28331.620000000003</v>
      </c>
      <c r="BP18" s="27">
        <f t="shared" si="44"/>
        <v>0.38450000000000001</v>
      </c>
      <c r="BQ18" s="43"/>
      <c r="BR18" s="26">
        <f>SUBTOTAL(9,BR15:BR17)</f>
        <v>112425.09</v>
      </c>
      <c r="BS18" s="27">
        <f t="shared" si="45"/>
        <v>2.9681999999999999</v>
      </c>
      <c r="BT18" s="32"/>
    </row>
    <row r="19" spans="1:72" x14ac:dyDescent="0.2">
      <c r="A19" s="51"/>
      <c r="B19" s="52"/>
      <c r="C19" s="53"/>
      <c r="D19" s="53"/>
      <c r="E19" s="52"/>
      <c r="F19" s="28"/>
      <c r="G19" s="53"/>
      <c r="H19" s="52"/>
      <c r="I19" s="32"/>
      <c r="J19" s="53"/>
      <c r="K19" s="52"/>
      <c r="L19" s="32"/>
      <c r="M19" s="53"/>
      <c r="N19" s="52"/>
      <c r="O19" s="32"/>
      <c r="P19" s="53"/>
      <c r="Q19" s="52"/>
      <c r="R19" s="32"/>
      <c r="S19" s="53"/>
      <c r="T19" s="52"/>
      <c r="U19" s="32"/>
      <c r="V19" s="53"/>
      <c r="W19" s="52"/>
      <c r="X19" s="32"/>
      <c r="Y19" s="53"/>
      <c r="Z19" s="52"/>
      <c r="AA19" s="32"/>
      <c r="AB19" s="53"/>
      <c r="AC19" s="52"/>
      <c r="AD19" s="32"/>
      <c r="AE19" s="53"/>
      <c r="AF19" s="52"/>
      <c r="AG19" s="32"/>
      <c r="AH19" s="53"/>
      <c r="AI19" s="52"/>
      <c r="AJ19" s="32"/>
      <c r="AK19" s="53"/>
      <c r="AL19" s="52"/>
      <c r="AM19" s="32"/>
      <c r="AN19" s="53"/>
      <c r="AO19" s="52"/>
      <c r="AP19" s="32"/>
      <c r="AQ19" s="53"/>
      <c r="AR19" s="52"/>
      <c r="AS19" s="32"/>
      <c r="AT19" s="53"/>
      <c r="AU19" s="52"/>
      <c r="AV19" s="32"/>
      <c r="AW19" s="53"/>
      <c r="AX19" s="52"/>
      <c r="AY19" s="32"/>
      <c r="AZ19" s="53"/>
      <c r="BA19" s="52"/>
      <c r="BB19" s="32"/>
      <c r="BC19" s="53"/>
      <c r="BD19" s="52"/>
      <c r="BE19" s="32"/>
      <c r="BF19" s="53"/>
      <c r="BG19" s="52"/>
      <c r="BH19" s="32"/>
      <c r="BI19" s="53"/>
      <c r="BJ19" s="52"/>
      <c r="BK19" s="32"/>
      <c r="BL19" s="53"/>
      <c r="BM19" s="52"/>
      <c r="BN19" s="32"/>
      <c r="BO19" s="53"/>
      <c r="BP19" s="52"/>
      <c r="BQ19" s="32"/>
      <c r="BR19" s="53"/>
      <c r="BS19" s="52"/>
      <c r="BT19" s="32"/>
    </row>
    <row r="20" spans="1:72" ht="15.95" customHeight="1" x14ac:dyDescent="0.2">
      <c r="A20" s="31"/>
      <c r="B20" s="25" t="s">
        <v>77</v>
      </c>
      <c r="C20" s="26">
        <f>SUBTOTAL(9,C10:C19)</f>
        <v>90980.64</v>
      </c>
      <c r="D20" s="26">
        <f>SUBTOTAL(9,D10:D19)</f>
        <v>97206.66</v>
      </c>
      <c r="E20" s="27">
        <f t="shared" ref="E20" si="46">IFERROR(ROUND((D20-C20)/C20,4),0)</f>
        <v>6.8400000000000002E-2</v>
      </c>
      <c r="F20" s="29"/>
      <c r="G20" s="26">
        <f>SUBTOTAL(9,G10:G19)</f>
        <v>110883.48999999999</v>
      </c>
      <c r="H20" s="27">
        <f t="shared" ref="H20" si="47">IFERROR(ROUND((G20-D20)/D20,4),0)</f>
        <v>0.14069999999999999</v>
      </c>
      <c r="I20" s="33"/>
      <c r="J20" s="26">
        <f>SUBTOTAL(9,J10:J19)</f>
        <v>97304.31</v>
      </c>
      <c r="K20" s="27">
        <f t="shared" ref="K20" si="48">IFERROR(ROUND((J20-G20)/G20,4),0)</f>
        <v>-0.1225</v>
      </c>
      <c r="L20" s="33"/>
      <c r="M20" s="26">
        <f>SUBTOTAL(9,M10:M19)</f>
        <v>39157.61</v>
      </c>
      <c r="N20" s="27">
        <f t="shared" ref="N20" si="49">IFERROR(ROUND((M20-J20)/J20,4),0)</f>
        <v>-0.59760000000000002</v>
      </c>
      <c r="O20" s="43"/>
      <c r="P20" s="26">
        <f>SUBTOTAL(9,P10:P19)</f>
        <v>98793.61</v>
      </c>
      <c r="Q20" s="27">
        <f t="shared" ref="Q20" si="50">IFERROR(ROUND((P20-M20)/M20,4),0)</f>
        <v>1.5229999999999999</v>
      </c>
      <c r="R20" s="43"/>
      <c r="S20" s="26">
        <f>SUBTOTAL(9,S10:S19)</f>
        <v>76790.179999999993</v>
      </c>
      <c r="T20" s="27">
        <f t="shared" ref="T20" si="51">IFERROR(ROUND((S20-P20)/P20,4),0)</f>
        <v>-0.22270000000000001</v>
      </c>
      <c r="U20" s="34"/>
      <c r="V20" s="26">
        <f>SUBTOTAL(9,V10:V19)</f>
        <v>77034.91</v>
      </c>
      <c r="W20" s="27">
        <f t="shared" ref="W20" si="52">IFERROR(ROUND((V20-S20)/S20,4),0)</f>
        <v>3.2000000000000002E-3</v>
      </c>
      <c r="X20" s="33"/>
      <c r="Y20" s="26">
        <f>SUBTOTAL(9,Y10:Y19)</f>
        <v>57917.270000000004</v>
      </c>
      <c r="Z20" s="27">
        <f t="shared" ref="Z20" si="53">IFERROR(ROUND((Y20-V20)/V20,4),0)</f>
        <v>-0.2482</v>
      </c>
      <c r="AA20" s="33"/>
      <c r="AB20" s="26">
        <f>SUBTOTAL(9,AB10:AB19)</f>
        <v>101073.4</v>
      </c>
      <c r="AC20" s="27">
        <f t="shared" ref="AC20" si="54">IFERROR(ROUND((AB20-Y20)/Y20,4),0)</f>
        <v>0.74509999999999998</v>
      </c>
      <c r="AD20" s="43"/>
      <c r="AE20" s="26">
        <f>SUBTOTAL(9,AE10:AE19)</f>
        <v>84620.040000000008</v>
      </c>
      <c r="AF20" s="27">
        <f t="shared" ref="AF20" si="55">IFERROR(ROUND((AE20-AB20)/AB20,4),0)</f>
        <v>-0.1628</v>
      </c>
      <c r="AG20" s="43"/>
      <c r="AH20" s="26">
        <f>SUBTOTAL(9,AH10:AH19)</f>
        <v>87620.84</v>
      </c>
      <c r="AI20" s="27">
        <f t="shared" ref="AI20" si="56">IFERROR(ROUND((AH20-AE20)/AE20,4),0)</f>
        <v>3.5499999999999997E-2</v>
      </c>
      <c r="AJ20" s="34"/>
      <c r="AK20" s="26">
        <f>SUBTOTAL(9,AK10:AK19)</f>
        <v>104578.75</v>
      </c>
      <c r="AL20" s="27">
        <f t="shared" ref="AL20" si="57">IFERROR(ROUND((AK20-AH20)/AH20,4),0)</f>
        <v>0.19350000000000001</v>
      </c>
      <c r="AM20" s="33"/>
      <c r="AN20" s="26">
        <f>SUBTOTAL(9,AN10:AN19)</f>
        <v>86571.64</v>
      </c>
      <c r="AO20" s="27">
        <f t="shared" ref="AO20" si="58">IFERROR(ROUND((AN20-AK20)/AK20,4),0)</f>
        <v>-0.17219999999999999</v>
      </c>
      <c r="AP20" s="33"/>
      <c r="AQ20" s="26">
        <f>SUBTOTAL(9,AQ10:AQ19)</f>
        <v>70820.42</v>
      </c>
      <c r="AR20" s="27">
        <f t="shared" ref="AR20" si="59">IFERROR(ROUND((AQ20-AN20)/AN20,4),0)</f>
        <v>-0.18190000000000001</v>
      </c>
      <c r="AS20" s="43"/>
      <c r="AT20" s="26">
        <f>SUBTOTAL(9,AT10:AT19)</f>
        <v>113162.29</v>
      </c>
      <c r="AU20" s="27">
        <f t="shared" ref="AU20" si="60">IFERROR(ROUND((AT20-AQ20)/AQ20,4),0)</f>
        <v>0.59789999999999999</v>
      </c>
      <c r="AV20" s="43"/>
      <c r="AW20" s="26">
        <f>SUBTOTAL(9,AW10:AW19)</f>
        <v>135735.04999999999</v>
      </c>
      <c r="AX20" s="27">
        <f t="shared" ref="AX20" si="61">IFERROR(ROUND((AW20-AT20)/AT20,4),0)</f>
        <v>0.19950000000000001</v>
      </c>
      <c r="AY20" s="34"/>
      <c r="AZ20" s="26">
        <f>SUBTOTAL(9,AZ10:AZ19)</f>
        <v>121674.51000000001</v>
      </c>
      <c r="BA20" s="27">
        <f t="shared" ref="BA20" si="62">IFERROR(ROUND((AZ20-AW20)/AW20,4),0)</f>
        <v>-0.1036</v>
      </c>
      <c r="BB20" s="33"/>
      <c r="BC20" s="26">
        <f>SUBTOTAL(9,BC10:BC19)</f>
        <v>116531.95000000001</v>
      </c>
      <c r="BD20" s="27">
        <f t="shared" ref="BD20" si="63">IFERROR(ROUND((BC20-AZ20)/AZ20,4),0)</f>
        <v>-4.2299999999999997E-2</v>
      </c>
      <c r="BE20" s="33"/>
      <c r="BF20" s="26">
        <f>SUBTOTAL(9,BF10:BF19)</f>
        <v>169828.36000000002</v>
      </c>
      <c r="BG20" s="27">
        <f t="shared" ref="BG20" si="64">IFERROR(ROUND((BF20-BC20)/BC20,4),0)</f>
        <v>0.45739999999999997</v>
      </c>
      <c r="BH20" s="43"/>
      <c r="BI20" s="26">
        <f>SUBTOTAL(9,BI10:BI19)</f>
        <v>206482.30000000002</v>
      </c>
      <c r="BJ20" s="27">
        <f t="shared" ref="BJ20" si="65">IFERROR(ROUND((BI20-BF20)/BF20,4),0)</f>
        <v>0.21579999999999999</v>
      </c>
      <c r="BK20" s="43"/>
      <c r="BL20" s="26">
        <f>SUBTOTAL(9,BL10:BL19)</f>
        <v>293757</v>
      </c>
      <c r="BM20" s="27">
        <f t="shared" ref="BM20" si="66">IFERROR(ROUND((BL20-BI20)/BI20,4),0)</f>
        <v>0.42270000000000002</v>
      </c>
      <c r="BN20" s="43"/>
      <c r="BO20" s="26">
        <f>SUBTOTAL(9,BO10:BO19)</f>
        <v>204365.69</v>
      </c>
      <c r="BP20" s="27">
        <f t="shared" ref="BP20" si="67">IFERROR(ROUND((BO20-BL20)/BL20,4),0)</f>
        <v>-0.30430000000000001</v>
      </c>
      <c r="BQ20" s="43"/>
      <c r="BR20" s="26">
        <f>SUBTOTAL(9,BR10:BR19)</f>
        <v>370765.58999999997</v>
      </c>
      <c r="BS20" s="27">
        <f t="shared" ref="BS20" si="68">IFERROR(ROUND((BR20-BO20)/BO20,4),0)</f>
        <v>0.81420000000000003</v>
      </c>
      <c r="BT20" s="32"/>
    </row>
    <row r="21" spans="1:72" x14ac:dyDescent="0.2">
      <c r="AH21" s="36"/>
    </row>
  </sheetData>
  <mergeCells count="3">
    <mergeCell ref="A1:BT1"/>
    <mergeCell ref="A2:BT2"/>
    <mergeCell ref="A3:BT3"/>
  </mergeCells>
  <conditionalFormatting sqref="E10:E12 H10:H12 K10:K12 N10:N12 Q10:Q12 T10:T12 W10:W12 Z10:Z12 AC10:AC12 AF10:AF12 AI10:AI12 AL10:AL12 AO10:AO12 AR10:AR12 AU10:AU12 AX10:AX12 BA10:BA12 BD10:BD12 BG10:BG12 BJ10:BJ12 BM10:BM12 BP10:BP12 BS10:BS12 E14:E18 H14:H18 K14:K18 N14:N18 Q14:Q18 T14:T18 W14:W18 Z14:Z18 AC14:AC18 AF14:AF18 AI14:AI18 AL14:AL18 AO14:AO18 AR14:AR18 AU14:AU18 AX14:AX18 BA14:BA18 BD14:BD18 BG14:BG18 BJ14:BJ18 BM14:BM18 BP14:BP18 BS14:BS18">
    <cfRule type="cellIs" dxfId="47" priority="47" operator="lessThan">
      <formula>-0.1</formula>
    </cfRule>
    <cfRule type="cellIs" dxfId="46" priority="48" operator="greaterThan">
      <formula>0.1</formula>
    </cfRule>
  </conditionalFormatting>
  <conditionalFormatting sqref="E20">
    <cfRule type="cellIs" dxfId="45" priority="46" operator="greaterThan">
      <formula>0.1</formula>
    </cfRule>
    <cfRule type="cellIs" dxfId="44" priority="45" operator="lessThan">
      <formula>-0.1</formula>
    </cfRule>
  </conditionalFormatting>
  <conditionalFormatting sqref="H20">
    <cfRule type="cellIs" dxfId="43" priority="44" operator="greaterThan">
      <formula>0.1</formula>
    </cfRule>
    <cfRule type="cellIs" dxfId="42" priority="43" operator="lessThan">
      <formula>-0.1</formula>
    </cfRule>
  </conditionalFormatting>
  <conditionalFormatting sqref="K20">
    <cfRule type="cellIs" dxfId="41" priority="42" operator="greaterThan">
      <formula>0.1</formula>
    </cfRule>
    <cfRule type="cellIs" dxfId="40" priority="41" operator="lessThan">
      <formula>-0.1</formula>
    </cfRule>
  </conditionalFormatting>
  <conditionalFormatting sqref="N20">
    <cfRule type="cellIs" dxfId="39" priority="40" operator="greaterThan">
      <formula>0.1</formula>
    </cfRule>
    <cfRule type="cellIs" dxfId="38" priority="39" operator="lessThan">
      <formula>-0.1</formula>
    </cfRule>
  </conditionalFormatting>
  <conditionalFormatting sqref="Q20">
    <cfRule type="cellIs" dxfId="37" priority="38" operator="greaterThan">
      <formula>0.1</formula>
    </cfRule>
    <cfRule type="cellIs" dxfId="36" priority="37" operator="lessThan">
      <formula>-0.1</formula>
    </cfRule>
  </conditionalFormatting>
  <conditionalFormatting sqref="T20">
    <cfRule type="cellIs" dxfId="35" priority="36" operator="greaterThan">
      <formula>0.1</formula>
    </cfRule>
    <cfRule type="cellIs" dxfId="34" priority="35" operator="lessThan">
      <formula>-0.1</formula>
    </cfRule>
  </conditionalFormatting>
  <conditionalFormatting sqref="W20">
    <cfRule type="cellIs" dxfId="33" priority="34" operator="greaterThan">
      <formula>0.1</formula>
    </cfRule>
    <cfRule type="cellIs" dxfId="32" priority="33" operator="lessThan">
      <formula>-0.1</formula>
    </cfRule>
  </conditionalFormatting>
  <conditionalFormatting sqref="Z20">
    <cfRule type="cellIs" dxfId="31" priority="31" operator="lessThan">
      <formula>-0.1</formula>
    </cfRule>
    <cfRule type="cellIs" dxfId="30" priority="32" operator="greaterThan">
      <formula>0.1</formula>
    </cfRule>
  </conditionalFormatting>
  <conditionalFormatting sqref="AC20">
    <cfRule type="cellIs" dxfId="29" priority="30" operator="greaterThan">
      <formula>0.1</formula>
    </cfRule>
    <cfRule type="cellIs" dxfId="28" priority="29" operator="lessThan">
      <formula>-0.1</formula>
    </cfRule>
  </conditionalFormatting>
  <conditionalFormatting sqref="AF20">
    <cfRule type="cellIs" dxfId="27" priority="28" operator="greaterThan">
      <formula>0.1</formula>
    </cfRule>
    <cfRule type="cellIs" dxfId="26" priority="27" operator="lessThan">
      <formula>-0.1</formula>
    </cfRule>
  </conditionalFormatting>
  <conditionalFormatting sqref="AI20">
    <cfRule type="cellIs" dxfId="25" priority="25" operator="lessThan">
      <formula>-0.1</formula>
    </cfRule>
    <cfRule type="cellIs" dxfId="24" priority="26" operator="greaterThan">
      <formula>0.1</formula>
    </cfRule>
  </conditionalFormatting>
  <conditionalFormatting sqref="AL20">
    <cfRule type="cellIs" dxfId="23" priority="24" operator="greaterThan">
      <formula>0.1</formula>
    </cfRule>
    <cfRule type="cellIs" dxfId="22" priority="23" operator="lessThan">
      <formula>-0.1</formula>
    </cfRule>
  </conditionalFormatting>
  <conditionalFormatting sqref="AO20">
    <cfRule type="cellIs" dxfId="21" priority="22" operator="greaterThan">
      <formula>0.1</formula>
    </cfRule>
    <cfRule type="cellIs" dxfId="20" priority="21" operator="lessThan">
      <formula>-0.1</formula>
    </cfRule>
  </conditionalFormatting>
  <conditionalFormatting sqref="AR20">
    <cfRule type="cellIs" dxfId="19" priority="19" operator="lessThan">
      <formula>-0.1</formula>
    </cfRule>
    <cfRule type="cellIs" dxfId="18" priority="20" operator="greaterThan">
      <formula>0.1</formula>
    </cfRule>
  </conditionalFormatting>
  <conditionalFormatting sqref="AU20">
    <cfRule type="cellIs" dxfId="17" priority="18" operator="greaterThan">
      <formula>0.1</formula>
    </cfRule>
    <cfRule type="cellIs" dxfId="16" priority="17" operator="lessThan">
      <formula>-0.1</formula>
    </cfRule>
  </conditionalFormatting>
  <conditionalFormatting sqref="AX20">
    <cfRule type="cellIs" dxfId="15" priority="16" operator="greaterThan">
      <formula>0.1</formula>
    </cfRule>
    <cfRule type="cellIs" dxfId="14" priority="15" operator="lessThan">
      <formula>-0.1</formula>
    </cfRule>
  </conditionalFormatting>
  <conditionalFormatting sqref="BA20">
    <cfRule type="cellIs" dxfId="13" priority="13" operator="lessThan">
      <formula>-0.1</formula>
    </cfRule>
    <cfRule type="cellIs" dxfId="12" priority="14" operator="greaterThan">
      <formula>0.1</formula>
    </cfRule>
  </conditionalFormatting>
  <conditionalFormatting sqref="BD20">
    <cfRule type="cellIs" dxfId="11" priority="12" operator="greaterThan">
      <formula>0.1</formula>
    </cfRule>
    <cfRule type="cellIs" dxfId="10" priority="11" operator="lessThan">
      <formula>-0.1</formula>
    </cfRule>
  </conditionalFormatting>
  <conditionalFormatting sqref="BG20">
    <cfRule type="cellIs" dxfId="9" priority="10" operator="greaterThan">
      <formula>0.1</formula>
    </cfRule>
    <cfRule type="cellIs" dxfId="8" priority="9" operator="lessThan">
      <formula>-0.1</formula>
    </cfRule>
  </conditionalFormatting>
  <conditionalFormatting sqref="BJ20">
    <cfRule type="cellIs" dxfId="7" priority="7" operator="lessThan">
      <formula>-0.1</formula>
    </cfRule>
    <cfRule type="cellIs" dxfId="6" priority="8" operator="greaterThan">
      <formula>0.1</formula>
    </cfRule>
  </conditionalFormatting>
  <conditionalFormatting sqref="BM20">
    <cfRule type="cellIs" dxfId="5" priority="6" operator="greaterThan">
      <formula>0.1</formula>
    </cfRule>
    <cfRule type="cellIs" dxfId="4" priority="5" operator="lessThan">
      <formula>-0.1</formula>
    </cfRule>
  </conditionalFormatting>
  <conditionalFormatting sqref="BP20">
    <cfRule type="cellIs" dxfId="3" priority="4" operator="greaterThan">
      <formula>0.1</formula>
    </cfRule>
    <cfRule type="cellIs" dxfId="2" priority="3" operator="lessThan">
      <formula>-0.1</formula>
    </cfRule>
  </conditionalFormatting>
  <conditionalFormatting sqref="BS20">
    <cfRule type="cellIs" dxfId="1" priority="2" operator="greaterThan">
      <formula>0.1</formula>
    </cfRule>
    <cfRule type="cellIs" dxfId="0" priority="1" operator="lessThan">
      <formula>-0.1</formula>
    </cfRule>
  </conditionalFormatting>
  <printOptions horizontalCentered="1"/>
  <pageMargins left="0.5" right="0.5" top="1" bottom="0.75" header="0.3" footer="0.3"/>
  <pageSetup scale="56" fitToWidth="4" orientation="landscape" r:id="rId1"/>
  <headerFooter scaleWithDoc="0">
    <oddFooter>&amp;R&amp;"Times New Roman,Bold"&amp;12Case No. 2025-00173
Attachment to Response to Question No. 4
Page &amp;P of &amp;N
McCombs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510F20E04BCF41BE361D2F61EE6FFA" ma:contentTypeVersion="32" ma:contentTypeDescription="Create a new document." ma:contentTypeScope="" ma:versionID="2e1d1c80ec77a8c56fe4c82fc11f843c">
  <xsd:schema xmlns:xsd="http://www.w3.org/2001/XMLSchema" xmlns:xs="http://www.w3.org/2001/XMLSchema" xmlns:p="http://schemas.microsoft.com/office/2006/metadata/properties" xmlns:ns1="http://schemas.microsoft.com/sharepoint/v3" xmlns:ns2="65bfb563-8fe2-4d34-a09f-38a217d8feea" xmlns:ns3="http://schemas.microsoft.com/sharepoint/v4" targetNamespace="http://schemas.microsoft.com/office/2006/metadata/properties" ma:root="true" ma:fieldsID="81ffbca3f32a46a0b04316c827b8211d" ns1:_="" ns2:_="" ns3:_="">
    <xsd:import namespace="http://schemas.microsoft.com/sharepoint/v3"/>
    <xsd:import namespace="65bfb563-8fe2-4d34-a09f-38a217d8fee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 minOccurs="0"/>
                <xsd:element ref="ns2:Filing_x0020_Type" minOccurs="0"/>
                <xsd:element ref="ns2:Filings" minOccurs="0"/>
                <xsd:element ref="ns2:Filing_x0020_Doc_x0020_Types" minOccurs="0"/>
                <xsd:element ref="ns2:Filing_x0020_Case_x0020__x0023_" minOccurs="0"/>
                <xsd:element ref="ns2:Filing_x0020_Witness" minOccurs="0"/>
                <xsd:element ref="ns2:Review_x0020_Case_x0020_Expense_x0020_Period" minOccurs="0"/>
                <xsd:element ref="ns2:Review_x0020_Case_x0020_Doc_x0020_Types" minOccurs="0"/>
                <xsd:element ref="ns2:Case_x0020__x0023_" minOccurs="0"/>
                <xsd:element ref="ns2:Witness_x0020_Testimony" minOccurs="0"/>
                <xsd:element ref="ns2:Construction_x0020_Monitoring_x0020_Description" minOccurs="0"/>
                <xsd:element ref="ns2:Construction_x0020_Monitoring" minOccurs="0"/>
                <xsd:element ref="ns2:Status" minOccurs="0"/>
                <xsd:element ref="ns3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1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2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fb563-8fe2-4d34-a09f-38a217d8fee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format="Dropdown" ma:internalName="Year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</xsd:restriction>
      </xsd:simpleType>
    </xsd:element>
    <xsd:element name="Document_x0020_Type" ma:index="4" nillable="true" ma:displayName="Document Type" ma:internalName="Document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SM"/>
                    <xsd:enumeration value="ECR"/>
                    <xsd:enumeration value="FAC / OST"/>
                    <xsd:enumeration value="GLT"/>
                    <xsd:enumeration value="GSC"/>
                    <xsd:enumeration value="LFF"/>
                    <xsd:enumeration value="RAR"/>
                    <xsd:enumeration value="WNA"/>
                  </xsd:restriction>
                </xsd:simpleType>
              </xsd:element>
            </xsd:sequence>
          </xsd:extension>
        </xsd:complexContent>
      </xsd:complexType>
    </xsd:element>
    <xsd:element name="Filing_x0020_Type" ma:index="5" nillable="true" ma:displayName="Filing Type" ma:internalName="Filing_x0020_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onthly Filings (ECR/LFF)"/>
                    <xsd:enumeration value="Form A Filings (FAC/OST)"/>
                    <xsd:enumeration value="Form B Filings (FAC/OST)"/>
                    <xsd:enumeration value="Fixed NAS FAC/OSS Factor (NFOF)"/>
                    <xsd:enumeration value="Fuel Supply Contracts (FAC)"/>
                    <xsd:enumeration value="Avoided Energy Cost (LQF)"/>
                    <xsd:enumeration value="Municipal WPS Reports (FAC)"/>
                    <xsd:enumeration value="Quarterly Filings (GSC)"/>
                    <xsd:enumeration value="Annual Filing (DSM)"/>
                    <xsd:enumeration value="Annual Filing (GLT/LFF/WNA)"/>
                    <xsd:enumeration value="Forecasted Annual Filing (GLT)"/>
                    <xsd:enumeration value="True-up Annual Filing (GLT)"/>
                    <xsd:enumeration value="Review Cases (ECR/FAC/OST)"/>
                    <xsd:enumeration value="Construction Monitoring (ECR)"/>
                    <xsd:enumeration value="Approved Project Detail (ECR/GLT)"/>
                  </xsd:restriction>
                </xsd:simpleType>
              </xsd:element>
            </xsd:sequence>
          </xsd:extension>
        </xsd:complexContent>
      </xsd:complexType>
    </xsd:element>
    <xsd:element name="Filings" ma:index="6" nillable="true" ma:displayName="Filing Expense Period" ma:format="Dropdown" ma:internalName="Filings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  <xsd:enumeration value="Nov-Jan (GSC)"/>
          <xsd:enumeration value="Feb-Apr (GSC)"/>
          <xsd:enumeration value="May-Jul (GSC)"/>
          <xsd:enumeration value="Aug-Oct (GSC)"/>
          <xsd:enumeration value="Apr-May (LFF)"/>
          <xsd:enumeration value="Jan-Dec (GLT/WNA)"/>
          <xsd:enumeration value="N/A"/>
        </xsd:restriction>
      </xsd:simpleType>
    </xsd:element>
    <xsd:element name="Filing_x0020_Doc_x0020_Types" ma:index="7" nillable="true" ma:displayName="Filing Doc Types" ma:format="Dropdown" ma:internalName="Filing_x0020_Doc_x0020_Types">
      <xsd:simpleType>
        <xsd:restriction base="dms:Choice">
          <xsd:enumeration value="00 – Orders/Requests for Information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– Briefs"/>
          <xsd:enumeration value="07 – Support"/>
          <xsd:enumeration value="08 – Tariffs"/>
          <xsd:enumeration value="09 – Proof of Publication/Certificate of Notice"/>
          <xsd:enumeration value="10 – eFiled/Filed Documents"/>
          <xsd:enumeration value="10.1 – Application"/>
          <xsd:enumeration value="10.2 – Application - As Filed"/>
          <xsd:enumeration value="11 – Talking Points (Internal Use Only)"/>
          <xsd:enumeration value="12 – Data Request Assignments"/>
          <xsd:enumeration value="13 – Review Checklists"/>
        </xsd:restriction>
      </xsd:simpleType>
    </xsd:element>
    <xsd:element name="Filing_x0020_Case_x0020__x0023_" ma:index="8" nillable="true" ma:displayName="Filing Case #" ma:internalName="Filing_x0020_Case_x0020__x0023_">
      <xsd:simpleType>
        <xsd:restriction base="dms:Text">
          <xsd:maxLength value="255"/>
        </xsd:restriction>
      </xsd:simpleType>
    </xsd:element>
    <xsd:element name="Filing_x0020_Witness" ma:index="9" nillable="true" ma:displayName="Filing Witness" ma:format="Dropdown" ma:internalName="Filing_x0020_Witness">
      <xsd:simpleType>
        <xsd:restriction base="dms:Choice">
          <xsd:enumeration value="Billiter, Delbert"/>
          <xsd:enumeration value="Drake, Michael"/>
          <xsd:enumeration value="Fackler, Andrea"/>
          <xsd:enumeration value="Garrett, Chris"/>
          <xsd:enumeration value="Rahn, Derek"/>
          <xsd:enumeration value="Rieth, Tom"/>
          <xsd:enumeration value="Schram, Chuck"/>
          <xsd:enumeration value="Wilson, Stuart"/>
        </xsd:restriction>
      </xsd:simpleType>
    </xsd:element>
    <xsd:element name="Review_x0020_Case_x0020_Expense_x0020_Period" ma:index="10" nillable="true" ma:displayName="Review Case Expense Period" ma:format="Dropdown" ma:internalName="Review_x0020_Case_x0020_Expense_x0020_Period">
      <xsd:simpleType>
        <xsd:restriction base="dms:Choice">
          <xsd:enumeration value="Mar-Aug (ECR)"/>
          <xsd:enumeration value="Sep-Feb (ECR)"/>
          <xsd:enumeration value="Mar-Feb (ECR)"/>
          <xsd:enumeration value="May-Oct (ECR)"/>
          <xsd:enumeration value="May-Oct (FAC)"/>
          <xsd:enumeration value="Nov-Apr (FAC)"/>
          <xsd:enumeration value="Nov-Oct (FAC)"/>
        </xsd:restriction>
      </xsd:simpleType>
    </xsd:element>
    <xsd:element name="Review_x0020_Case_x0020_Doc_x0020_Types" ma:index="11" nillable="true" ma:displayName="Review Case Doc Types" ma:format="Dropdown" ma:internalName="Review_x0020_Case_x0020_Doc_x0020_Types">
      <xsd:simpleType>
        <xsd:restriction base="dms:Choice">
          <xsd:enumeration value="00.1 – Orders"/>
          <xsd:enumeration value="00.2 – Requests for Information"/>
          <xsd:enumeration value="00.4 – Other Communications/eFilings"/>
          <xsd:enumeration value="01.1 – 1st Data Request Responses/Testimony"/>
          <xsd:enumeration value="01.2 – 1st Data Request Attachments"/>
          <xsd:enumeration value="01.3 – 1st Data Request Confidentiality Petition"/>
          <xsd:enumeration value="01.4 – 1st Data Request/Testimony - As Filed"/>
          <xsd:enumeration value="01.5 – 1st Data Request/Testimony Support"/>
          <xsd:enumeration value="02.1 – 2nd Data Request Responses/Testimony"/>
          <xsd:enumeration value="02.2 – 2nd Data Request Attachments"/>
          <xsd:enumeration value="02.3 – 2nd Data Request Confidentiality Petition"/>
          <xsd:enumeration value="02.4 – 2nd Data Request/Testimony - As Filed"/>
          <xsd:enumeration value="03.1 – 3rd Data Request Responses/Testimony"/>
          <xsd:enumeration value="03.2 – 3rd Data Request Attachments"/>
          <xsd:enumeration value="03.3 – 3rd Data Request Confidentiality Petition"/>
          <xsd:enumeration value="03.4 – 3rd Data Request/Testimony - As Filed"/>
          <xsd:enumeration value="04.1 – Post Hearing Data Request Responses/Testimony/Briefs"/>
          <xsd:enumeration value="04.2 – Post Hearing Data Request Attachments"/>
          <xsd:enumeration value="04.3 – Post Hearing Data Request Confidentiality Petition"/>
          <xsd:enumeration value="04.4 – Post Hearing Data Request/Testimony - As Filed"/>
          <xsd:enumeration value="05 – Technical Conference or Hearings"/>
          <xsd:enumeration value="06 - Witness E-book"/>
          <xsd:enumeration value="10 – Application"/>
          <xsd:enumeration value="10.1 – Application - As Filed"/>
          <xsd:enumeration value="11 - Talking Points (Internal Use Only)"/>
        </xsd:restriction>
      </xsd:simpleType>
    </xsd:element>
    <xsd:element name="Case_x0020__x0023_" ma:index="12" nillable="true" ma:displayName="Review Case #" ma:internalName="Case_x0020__x0023_">
      <xsd:simpleType>
        <xsd:restriction base="dms:Text">
          <xsd:maxLength value="255"/>
        </xsd:restriction>
      </xsd:simpleType>
    </xsd:element>
    <xsd:element name="Witness_x0020_Testimony" ma:index="13" nillable="true" ma:displayName="Review Case Witness" ma:format="Dropdown" ma:internalName="Witness_x0020_Testimony">
      <xsd:simpleType>
        <xsd:restriction base="dms:Choice">
          <xsd:enumeration value="Billiter, Delbert"/>
          <xsd:enumeration value="Drake, Michael"/>
          <xsd:enumeration value="Fackler, Andrea"/>
          <xsd:enumeration value="Garrett, Christopher"/>
          <xsd:enumeration value="Neal, Susan"/>
          <xsd:enumeration value="Williams, Scott"/>
          <xsd:enumeration value="Multiple"/>
          <xsd:enumeration value="N/A"/>
          <xsd:enumeration value="Rahn, Derek"/>
          <xsd:enumeration value="Schram, Chuck"/>
          <xsd:enumeration value="Wilson, Stuart"/>
        </xsd:restriction>
      </xsd:simpleType>
    </xsd:element>
    <xsd:element name="Construction_x0020_Monitoring_x0020_Description" ma:index="14" nillable="true" ma:displayName="Construction Monitoring Description" ma:format="Dropdown" ma:internalName="Construction_x0020_Monitoring_x0020_Description">
      <xsd:simpleType>
        <xsd:restriction base="dms:Choice">
          <xsd:enumeration value="2011 ECR Plan"/>
          <xsd:enumeration value="2016 ECR Plan"/>
          <xsd:enumeration value="TC Landfill"/>
          <xsd:enumeration value="2020 ECR Plan"/>
        </xsd:restriction>
      </xsd:simpleType>
    </xsd:element>
    <xsd:element name="Construction_x0020_Monitoring" ma:index="15" nillable="true" ma:displayName="Construction Monitoring Period" ma:format="Dropdown" ma:internalName="Construction_x0020_Monitoring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Status" ma:index="23" nillable="true" ma:displayName="Status (Internal Use Only)" ma:internalName="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inal"/>
                    <xsd:enumeration value="Filed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_x0020_Testimony xmlns="65bfb563-8fe2-4d34-a09f-38a217d8feea" xsi:nil="true"/>
    <Year xmlns="65bfb563-8fe2-4d34-a09f-38a217d8feea">2025</Year>
    <Filing_x0020_Case_x0020__x0023_ xmlns="65bfb563-8fe2-4d34-a09f-38a217d8feea" xsi:nil="true"/>
    <Construction_x0020_Monitoring_x0020_Description xmlns="65bfb563-8fe2-4d34-a09f-38a217d8feea" xsi:nil="true"/>
    <Review_x0020_Case_x0020_Doc_x0020_Types xmlns="65bfb563-8fe2-4d34-a09f-38a217d8feea">01.2 – 1st Data Request Attachments</Review_x0020_Case_x0020_Doc_x0020_Types>
    <Status xmlns="65bfb563-8fe2-4d34-a09f-38a217d8feea"/>
    <Filing_x0020_Witness xmlns="65bfb563-8fe2-4d34-a09f-38a217d8feea" xsi:nil="true"/>
    <Filings xmlns="65bfb563-8fe2-4d34-a09f-38a217d8feea" xsi:nil="true"/>
    <IconOverlay xmlns="http://schemas.microsoft.com/sharepoint/v4" xsi:nil="true"/>
    <Document_x0020_Type xmlns="65bfb563-8fe2-4d34-a09f-38a217d8feea">
      <Value>ECR</Value>
    </Document_x0020_Type>
    <Filing_x0020_Type xmlns="65bfb563-8fe2-4d34-a09f-38a217d8feea">
      <Value>Review Cases (ECR/FAC/OST)</Value>
    </Filing_x0020_Type>
    <Construction_x0020_Monitoring xmlns="65bfb563-8fe2-4d34-a09f-38a217d8feea" xsi:nil="true"/>
    <Case_x0020__x0023_ xmlns="65bfb563-8fe2-4d34-a09f-38a217d8feea" xsi:nil="true"/>
    <Review_x0020_Case_x0020_Expense_x0020_Period xmlns="65bfb563-8fe2-4d34-a09f-38a217d8feea">Mar-Feb (ECR)</Review_x0020_Case_x0020_Expense_x0020_Period>
    <Filing_x0020_Doc_x0020_Types xmlns="65bfb563-8fe2-4d34-a09f-38a217d8feea" xsi:nil="true"/>
    <Company xmlns="65bfb563-8fe2-4d34-a09f-38a217d8feea">
      <Value>LGE</Value>
    </Compan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A84C2-3D45-443D-8FCD-BBD5A5616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5bfb563-8fe2-4d34-a09f-38a217d8fee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A988FA-C530-417B-A66A-BF3B0EA4B1C8}">
  <ds:schemaRefs>
    <ds:schemaRef ds:uri="http://schemas.microsoft.com/sharepoint/v4"/>
    <ds:schemaRef ds:uri="http://schemas.microsoft.com/office/infopath/2007/PartnerControls"/>
    <ds:schemaRef ds:uri="65bfb563-8fe2-4d34-a09f-38a217d8feea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656D6C6-9B89-4AED-94A8-7B2A0FD691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LG&amp;E 2YE 04.25</vt:lpstr>
      <vt:lpstr>'LG&amp;E 2YE 04.25'!Print_Area</vt:lpstr>
      <vt:lpstr>'LG&amp;E 2YE 04.25'!Print_Titles</vt:lpstr>
    </vt:vector>
  </TitlesOfParts>
  <Company>LKE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Price, Beth</dc:creator>
  <cp:lastModifiedBy>Hamilton, Stephanie</cp:lastModifiedBy>
  <cp:lastPrinted>2025-07-16T20:03:08Z</cp:lastPrinted>
  <dcterms:created xsi:type="dcterms:W3CDTF">2025-07-16T19:16:56Z</dcterms:created>
  <dcterms:modified xsi:type="dcterms:W3CDTF">2025-07-16T20:03:11Z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dee1c6-0c13-46fe-9f7d-d5b32ad2c571_Enabled">
    <vt:lpwstr>true</vt:lpwstr>
  </property>
  <property fmtid="{D5CDD505-2E9C-101B-9397-08002B2CF9AE}" pid="3" name="MSIP_Label_0adee1c6-0c13-46fe-9f7d-d5b32ad2c571_SetDate">
    <vt:lpwstr>2025-07-16T19:18:55Z</vt:lpwstr>
  </property>
  <property fmtid="{D5CDD505-2E9C-101B-9397-08002B2CF9AE}" pid="4" name="MSIP_Label_0adee1c6-0c13-46fe-9f7d-d5b32ad2c571_Method">
    <vt:lpwstr>Privileged</vt:lpwstr>
  </property>
  <property fmtid="{D5CDD505-2E9C-101B-9397-08002B2CF9AE}" pid="5" name="MSIP_Label_0adee1c6-0c13-46fe-9f7d-d5b32ad2c571_Name">
    <vt:lpwstr>0adee1c6-0c13-46fe-9f7d-d5b32ad2c571</vt:lpwstr>
  </property>
  <property fmtid="{D5CDD505-2E9C-101B-9397-08002B2CF9AE}" pid="6" name="MSIP_Label_0adee1c6-0c13-46fe-9f7d-d5b32ad2c571_SiteId">
    <vt:lpwstr>5ee3b0ba-a559-45ee-a69e-6d3e963a3e72</vt:lpwstr>
  </property>
  <property fmtid="{D5CDD505-2E9C-101B-9397-08002B2CF9AE}" pid="7" name="MSIP_Label_0adee1c6-0c13-46fe-9f7d-d5b32ad2c571_ActionId">
    <vt:lpwstr>6a213c3a-9820-4d23-865c-7e757be35269</vt:lpwstr>
  </property>
  <property fmtid="{D5CDD505-2E9C-101B-9397-08002B2CF9AE}" pid="8" name="MSIP_Label_0adee1c6-0c13-46fe-9f7d-d5b32ad2c571_ContentBits">
    <vt:lpwstr>2</vt:lpwstr>
  </property>
  <property fmtid="{D5CDD505-2E9C-101B-9397-08002B2CF9AE}" pid="9" name="ContentTypeId">
    <vt:lpwstr>0x010100FF510F20E04BCF41BE361D2F61EE6FFA</vt:lpwstr>
  </property>
  <property fmtid="{D5CDD505-2E9C-101B-9397-08002B2CF9AE}" pid="10" name="MSIP_Label_e0c8e74a-db15-49f1-980d-3d74f2e3ff07_Enabled">
    <vt:lpwstr>true</vt:lpwstr>
  </property>
  <property fmtid="{D5CDD505-2E9C-101B-9397-08002B2CF9AE}" pid="11" name="MSIP_Label_e0c8e74a-db15-49f1-980d-3d74f2e3ff07_SetDate">
    <vt:lpwstr>2025-07-16T20:02:28Z</vt:lpwstr>
  </property>
  <property fmtid="{D5CDD505-2E9C-101B-9397-08002B2CF9AE}" pid="12" name="MSIP_Label_e0c8e74a-db15-49f1-980d-3d74f2e3ff07_Method">
    <vt:lpwstr>Privileged</vt:lpwstr>
  </property>
  <property fmtid="{D5CDD505-2E9C-101B-9397-08002B2CF9AE}" pid="13" name="MSIP_Label_e0c8e74a-db15-49f1-980d-3d74f2e3ff07_Name">
    <vt:lpwstr>376d9127-3fad-41bb7-827b-657efc89d923</vt:lpwstr>
  </property>
  <property fmtid="{D5CDD505-2E9C-101B-9397-08002B2CF9AE}" pid="14" name="MSIP_Label_e0c8e74a-db15-49f1-980d-3d74f2e3ff07_SiteId">
    <vt:lpwstr>25b79aa0-07c6-4d65-9c80-df92aacdc157</vt:lpwstr>
  </property>
  <property fmtid="{D5CDD505-2E9C-101B-9397-08002B2CF9AE}" pid="15" name="MSIP_Label_e0c8e74a-db15-49f1-980d-3d74f2e3ff07_ActionId">
    <vt:lpwstr>785a85d4-75cc-4947-b3fd-67af67fa74aa</vt:lpwstr>
  </property>
  <property fmtid="{D5CDD505-2E9C-101B-9397-08002B2CF9AE}" pid="16" name="MSIP_Label_e0c8e74a-db15-49f1-980d-3d74f2e3ff07_ContentBits">
    <vt:lpwstr>2</vt:lpwstr>
  </property>
  <property fmtid="{D5CDD505-2E9C-101B-9397-08002B2CF9AE}" pid="17" name="MSIP_Label_e0c8e74a-db15-49f1-980d-3d74f2e3ff07_Tag">
    <vt:lpwstr>10, 0, 1, 1</vt:lpwstr>
  </property>
</Properties>
</file>