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nual Reporting\ECR Review Case\ECR Review 2025\Static for Upload\"/>
    </mc:Choice>
  </mc:AlternateContent>
  <xr:revisionPtr revIDLastSave="0" documentId="13_ncr:1_{E3BE3D0B-C3C7-4F2A-A0E0-54F3E8EBC058}" xr6:coauthVersionLast="47" xr6:coauthVersionMax="47" xr10:uidLastSave="{00000000-0000-0000-0000-000000000000}"/>
  <bookViews>
    <workbookView xWindow="-110" yWindow="-110" windowWidth="19420" windowHeight="10420" xr2:uid="{EE0B6E5F-B983-4469-A0F8-7FAB765A7DEA}"/>
  </bookViews>
  <sheets>
    <sheet name="KU 2YE 04.25" sheetId="1" r:id="rId1"/>
  </sheets>
  <definedNames>
    <definedName name="_xlnm.Print_Area" localSheetId="0">'KU 2YE 04.25'!$A$1:$BT$22</definedName>
    <definedName name="_xlnm.Print_Titles" localSheetId="0">'KU 2YE 04.25'!$A:$B,'KU 2YE 04.25'!$1:$3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2" i="1" l="1"/>
  <c r="AW22" i="1"/>
  <c r="AK22" i="1"/>
  <c r="Y22" i="1"/>
  <c r="Z22" i="1" s="1"/>
  <c r="M22" i="1"/>
  <c r="BR20" i="1"/>
  <c r="BR22" i="1" s="1"/>
  <c r="BS22" i="1" s="1"/>
  <c r="BP20" i="1"/>
  <c r="BO20" i="1"/>
  <c r="BL20" i="1"/>
  <c r="BI20" i="1"/>
  <c r="BM20" i="1" s="1"/>
  <c r="BF20" i="1"/>
  <c r="BF22" i="1" s="1"/>
  <c r="BD20" i="1"/>
  <c r="BC20" i="1"/>
  <c r="AZ20" i="1"/>
  <c r="AW20" i="1"/>
  <c r="BA20" i="1" s="1"/>
  <c r="AT20" i="1"/>
  <c r="AT22" i="1" s="1"/>
  <c r="AU22" i="1" s="1"/>
  <c r="AR20" i="1"/>
  <c r="AQ20" i="1"/>
  <c r="AN20" i="1"/>
  <c r="AK20" i="1"/>
  <c r="AO20" i="1" s="1"/>
  <c r="AH20" i="1"/>
  <c r="AH22" i="1" s="1"/>
  <c r="AF20" i="1"/>
  <c r="AE20" i="1"/>
  <c r="AB20" i="1"/>
  <c r="Y20" i="1"/>
  <c r="AC20" i="1" s="1"/>
  <c r="V20" i="1"/>
  <c r="V22" i="1" s="1"/>
  <c r="T20" i="1"/>
  <c r="S20" i="1"/>
  <c r="P20" i="1"/>
  <c r="M20" i="1"/>
  <c r="Q20" i="1" s="1"/>
  <c r="J20" i="1"/>
  <c r="J22" i="1" s="1"/>
  <c r="K22" i="1" s="1"/>
  <c r="H20" i="1"/>
  <c r="G20" i="1"/>
  <c r="E20" i="1"/>
  <c r="D20" i="1"/>
  <c r="C20" i="1"/>
  <c r="BS19" i="1"/>
  <c r="BP19" i="1"/>
  <c r="BM19" i="1"/>
  <c r="BJ19" i="1"/>
  <c r="BG19" i="1"/>
  <c r="BD19" i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N19" i="1"/>
  <c r="K19" i="1"/>
  <c r="H19" i="1"/>
  <c r="E19" i="1"/>
  <c r="BS18" i="1"/>
  <c r="BP18" i="1"/>
  <c r="BM18" i="1"/>
  <c r="BJ18" i="1"/>
  <c r="BG18" i="1"/>
  <c r="BD18" i="1"/>
  <c r="BA18" i="1"/>
  <c r="AX18" i="1"/>
  <c r="AU18" i="1"/>
  <c r="AR18" i="1"/>
  <c r="AO18" i="1"/>
  <c r="AL18" i="1"/>
  <c r="AI18" i="1"/>
  <c r="AF18" i="1"/>
  <c r="AC18" i="1"/>
  <c r="Z18" i="1"/>
  <c r="W18" i="1"/>
  <c r="T18" i="1"/>
  <c r="Q18" i="1"/>
  <c r="N18" i="1"/>
  <c r="K18" i="1"/>
  <c r="H18" i="1"/>
  <c r="E18" i="1"/>
  <c r="BS17" i="1"/>
  <c r="BP17" i="1"/>
  <c r="BM17" i="1"/>
  <c r="BJ17" i="1"/>
  <c r="BG17" i="1"/>
  <c r="BD17" i="1"/>
  <c r="BA17" i="1"/>
  <c r="AX17" i="1"/>
  <c r="AU17" i="1"/>
  <c r="AR17" i="1"/>
  <c r="AO17" i="1"/>
  <c r="AL17" i="1"/>
  <c r="AI17" i="1"/>
  <c r="AF17" i="1"/>
  <c r="AC17" i="1"/>
  <c r="Z17" i="1"/>
  <c r="W17" i="1"/>
  <c r="T17" i="1"/>
  <c r="Q17" i="1"/>
  <c r="N17" i="1"/>
  <c r="K17" i="1"/>
  <c r="H17" i="1"/>
  <c r="E17" i="1"/>
  <c r="BR14" i="1"/>
  <c r="BO14" i="1"/>
  <c r="BO22" i="1" s="1"/>
  <c r="BL14" i="1"/>
  <c r="BL22" i="1" s="1"/>
  <c r="BM22" i="1" s="1"/>
  <c r="BJ14" i="1"/>
  <c r="BI14" i="1"/>
  <c r="BF14" i="1"/>
  <c r="BC14" i="1"/>
  <c r="BC22" i="1" s="1"/>
  <c r="AZ14" i="1"/>
  <c r="BA14" i="1" s="1"/>
  <c r="AX14" i="1"/>
  <c r="AW14" i="1"/>
  <c r="AT14" i="1"/>
  <c r="AQ14" i="1"/>
  <c r="AQ22" i="1" s="1"/>
  <c r="AN14" i="1"/>
  <c r="AO14" i="1" s="1"/>
  <c r="AL14" i="1"/>
  <c r="AK14" i="1"/>
  <c r="AH14" i="1"/>
  <c r="AE14" i="1"/>
  <c r="AE22" i="1" s="1"/>
  <c r="AF22" i="1" s="1"/>
  <c r="AB14" i="1"/>
  <c r="AB22" i="1" s="1"/>
  <c r="AC22" i="1" s="1"/>
  <c r="Z14" i="1"/>
  <c r="Y14" i="1"/>
  <c r="V14" i="1"/>
  <c r="S14" i="1"/>
  <c r="S22" i="1" s="1"/>
  <c r="P14" i="1"/>
  <c r="Q14" i="1" s="1"/>
  <c r="N14" i="1"/>
  <c r="M14" i="1"/>
  <c r="J14" i="1"/>
  <c r="G14" i="1"/>
  <c r="G22" i="1" s="1"/>
  <c r="H22" i="1" s="1"/>
  <c r="D14" i="1"/>
  <c r="D22" i="1" s="1"/>
  <c r="C14" i="1"/>
  <c r="C22" i="1" s="1"/>
  <c r="BS13" i="1"/>
  <c r="BP13" i="1"/>
  <c r="BM13" i="1"/>
  <c r="BJ13" i="1"/>
  <c r="BG13" i="1"/>
  <c r="BD13" i="1"/>
  <c r="BA13" i="1"/>
  <c r="AX13" i="1"/>
  <c r="AU13" i="1"/>
  <c r="AR13" i="1"/>
  <c r="AO13" i="1"/>
  <c r="AL13" i="1"/>
  <c r="AI13" i="1"/>
  <c r="AF13" i="1"/>
  <c r="AC13" i="1"/>
  <c r="Z13" i="1"/>
  <c r="W13" i="1"/>
  <c r="T13" i="1"/>
  <c r="Q13" i="1"/>
  <c r="N13" i="1"/>
  <c r="K13" i="1"/>
  <c r="H13" i="1"/>
  <c r="E13" i="1"/>
  <c r="BS12" i="1"/>
  <c r="BP12" i="1"/>
  <c r="BM12" i="1"/>
  <c r="BJ12" i="1"/>
  <c r="BG12" i="1"/>
  <c r="BD12" i="1"/>
  <c r="BA12" i="1"/>
  <c r="AX12" i="1"/>
  <c r="AU12" i="1"/>
  <c r="AR12" i="1"/>
  <c r="AO12" i="1"/>
  <c r="AL12" i="1"/>
  <c r="AI12" i="1"/>
  <c r="AF12" i="1"/>
  <c r="AC12" i="1"/>
  <c r="Z12" i="1"/>
  <c r="W12" i="1"/>
  <c r="T12" i="1"/>
  <c r="Q12" i="1"/>
  <c r="N12" i="1"/>
  <c r="K12" i="1"/>
  <c r="H12" i="1"/>
  <c r="E12" i="1"/>
  <c r="BS11" i="1"/>
  <c r="BP11" i="1"/>
  <c r="BM11" i="1"/>
  <c r="BJ11" i="1"/>
  <c r="BG11" i="1"/>
  <c r="BD11" i="1"/>
  <c r="BA11" i="1"/>
  <c r="AX11" i="1"/>
  <c r="AU11" i="1"/>
  <c r="AR11" i="1"/>
  <c r="AO11" i="1"/>
  <c r="AL11" i="1"/>
  <c r="AI11" i="1"/>
  <c r="AF11" i="1"/>
  <c r="AC11" i="1"/>
  <c r="Z11" i="1"/>
  <c r="W11" i="1"/>
  <c r="T11" i="1"/>
  <c r="Q11" i="1"/>
  <c r="N11" i="1"/>
  <c r="K11" i="1"/>
  <c r="H11" i="1"/>
  <c r="E11" i="1"/>
  <c r="BS10" i="1"/>
  <c r="BP10" i="1"/>
  <c r="BM10" i="1"/>
  <c r="BJ10" i="1"/>
  <c r="BG10" i="1"/>
  <c r="BD10" i="1"/>
  <c r="BA10" i="1"/>
  <c r="AX10" i="1"/>
  <c r="AU10" i="1"/>
  <c r="AR10" i="1"/>
  <c r="AO10" i="1"/>
  <c r="AL10" i="1"/>
  <c r="AI10" i="1"/>
  <c r="AF10" i="1"/>
  <c r="AC10" i="1"/>
  <c r="Z10" i="1"/>
  <c r="W10" i="1"/>
  <c r="T10" i="1"/>
  <c r="Q10" i="1"/>
  <c r="N10" i="1"/>
  <c r="K10" i="1"/>
  <c r="H10" i="1"/>
  <c r="E10" i="1"/>
  <c r="E22" i="1" l="1"/>
  <c r="AI22" i="1"/>
  <c r="N22" i="1"/>
  <c r="BP22" i="1"/>
  <c r="BG22" i="1"/>
  <c r="AL22" i="1"/>
  <c r="W22" i="1"/>
  <c r="AX22" i="1"/>
  <c r="BJ22" i="1"/>
  <c r="E14" i="1"/>
  <c r="AC14" i="1"/>
  <c r="BM14" i="1"/>
  <c r="K20" i="1"/>
  <c r="AI20" i="1"/>
  <c r="BG20" i="1"/>
  <c r="H14" i="1"/>
  <c r="T14" i="1"/>
  <c r="AF14" i="1"/>
  <c r="AR14" i="1"/>
  <c r="BD14" i="1"/>
  <c r="BP14" i="1"/>
  <c r="N20" i="1"/>
  <c r="Z20" i="1"/>
  <c r="AL20" i="1"/>
  <c r="AX20" i="1"/>
  <c r="BJ20" i="1"/>
  <c r="P22" i="1"/>
  <c r="Q22" i="1" s="1"/>
  <c r="AN22" i="1"/>
  <c r="AO22" i="1" s="1"/>
  <c r="AZ22" i="1"/>
  <c r="BA22" i="1" s="1"/>
  <c r="K14" i="1"/>
  <c r="W14" i="1"/>
  <c r="AI14" i="1"/>
  <c r="AU14" i="1"/>
  <c r="BG14" i="1"/>
  <c r="BS14" i="1"/>
  <c r="W20" i="1"/>
  <c r="AU20" i="1"/>
  <c r="BS20" i="1"/>
  <c r="T22" i="1" l="1"/>
  <c r="BD22" i="1"/>
  <c r="AR22" i="1"/>
</calcChain>
</file>

<file path=xl/sharedStrings.xml><?xml version="1.0" encoding="utf-8"?>
<sst xmlns="http://schemas.openxmlformats.org/spreadsheetml/2006/main" count="177" uniqueCount="79">
  <si>
    <t>KENTUCKY UTILITIES COMPANY</t>
  </si>
  <si>
    <t>ENVIRONMENTAL SURCHARGE REPORT</t>
  </si>
  <si>
    <t>Pollution Control - Operations &amp; Maintenance Expenses</t>
  </si>
  <si>
    <t>Billing Month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</si>
  <si>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</si>
  <si>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</si>
  <si>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</si>
  <si>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</si>
  <si>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</si>
  <si>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</si>
  <si>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</si>
  <si>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</si>
  <si>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</si>
  <si>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</si>
  <si>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</si>
  <si>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</si>
  <si>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</si>
  <si>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</si>
  <si>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</si>
  <si>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</si>
  <si>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</si>
  <si>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</si>
  <si>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</si>
  <si>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</si>
  <si>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</si>
  <si>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</si>
  <si>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</si>
  <si>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</si>
  <si>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Expense Month</t>
  </si>
  <si>
    <t>MAR-2023</t>
  </si>
  <si>
    <t>APR-2023</t>
  </si>
  <si>
    <t>% Change from Prior Period</t>
  </si>
  <si>
    <t>Variance Explanation from Prior Period</t>
  </si>
  <si>
    <t>O&amp;M Expense Account</t>
  </si>
  <si>
    <t>2009 Plan</t>
  </si>
  <si>
    <t>506154</t>
  </si>
  <si>
    <t>NOx Operation -- Consumables</t>
  </si>
  <si>
    <t>512151</t>
  </si>
  <si>
    <t>NOx Maintenance</t>
  </si>
  <si>
    <t>502013</t>
  </si>
  <si>
    <t>ECR Landfill Operations</t>
  </si>
  <si>
    <t xml:space="preserve">Fluctuations/timing of supplemental contractor labor costs to operate the landfill and CCRT at Trimble. </t>
  </si>
  <si>
    <t>512107</t>
  </si>
  <si>
    <t>ECR Landfill Maintenance</t>
  </si>
  <si>
    <t>Fluctuations of normal system maintenance (no vacuum belt filter cloth replacement as in prior month)</t>
  </si>
  <si>
    <t>CCRT Reclaim Water Tank Piping &amp; Valves mtc.</t>
  </si>
  <si>
    <t xml:space="preserve">Replaced 0A Gypsum Elevation Belt, repair 2A Vacuum Exhauster Silencer piping, annual landfill permit fee </t>
  </si>
  <si>
    <t>Fluctuations of normal system maintenance (lower maintenance activity)</t>
  </si>
  <si>
    <t>Recalibrate CCRT Silo Fly Ash truck scales</t>
  </si>
  <si>
    <t>Fluctuations of normal system maintenance (lower maintenance activity). (No truck scale calibration, but did have CCRT Racking Devices LOTO mtc)</t>
  </si>
  <si>
    <t xml:space="preserve">TC Hydrocyclone Cluster Ceramic Tile repairs. </t>
  </si>
  <si>
    <t>Replace TC CCRT Gyp Reclaim Water Tank Limitorque.</t>
  </si>
  <si>
    <t>TC CCRT A1 Fly Ash Silo Chute Actuator mtc, repairs to CCRT Three Position Travel Motor, and Landfill permit.</t>
  </si>
  <si>
    <t>Installation of vibration monitors on CCRT fly ash chutes, CCRT GSE Shuttle Conveyor Belt mtc, and Condensor Coil at Landfill Electrical Room mtc.</t>
  </si>
  <si>
    <t>Repairs on CCRT Gypsum Reclaim Water pump control valve.</t>
  </si>
  <si>
    <t>Landfill maintenance previously going to PE Landfill capital project. Transitioning over to plant as that project completes.</t>
  </si>
  <si>
    <t xml:space="preserve">Missed re-accrual for TC Landfill work causing a credit in January. </t>
  </si>
  <si>
    <t>Correction for previous month's missed accrual.</t>
  </si>
  <si>
    <t xml:space="preserve">    Total 2009 Plan O&amp;M Expenses</t>
  </si>
  <si>
    <t>2020 Plan</t>
  </si>
  <si>
    <t>502015</t>
  </si>
  <si>
    <t>ECR Effluent Water Chemicals</t>
  </si>
  <si>
    <t>Trimble ELT system turned over to plant for operation. (BioElix Chemical purchase)</t>
  </si>
  <si>
    <t>Purchase of Hydrogen Peroxide for ELT system at Trimble.</t>
  </si>
  <si>
    <t>No TC ELT chemical purchases.</t>
  </si>
  <si>
    <t>Purchase of Sodium Hypochlorite chemical for TC ELT system.</t>
  </si>
  <si>
    <t>Purchase of BioElix Chemical for ELT system at Trimble.</t>
  </si>
  <si>
    <t>502017</t>
  </si>
  <si>
    <t>ECR Effluent Water Operations</t>
  </si>
  <si>
    <t>Trimble plant staff begins operation of ELT system.</t>
  </si>
  <si>
    <t>Ghent plant begins operation of ELT system.</t>
  </si>
  <si>
    <t>Fluctuations/timing of supplemental contractor labor and labor costs to operate ELT systems at Trimble and Ghent.</t>
  </si>
  <si>
    <t>512157</t>
  </si>
  <si>
    <t>ECR Effluent Water Maintenance</t>
  </si>
  <si>
    <t xml:space="preserve"> Repairs to ELT Hydrogen Peroxide flange pump at Trimble. </t>
  </si>
  <si>
    <t>BATW Gaskets and Seals checked into inventory at Ghent station.</t>
  </si>
  <si>
    <t>Ghent check valve checked out of warehouse and replaced module for H2S monitors at Trimble.</t>
  </si>
  <si>
    <t xml:space="preserve">    Total 2020 Plan O&amp;M Expenses</t>
  </si>
  <si>
    <t>O&amp;M Expense for All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</si>
</sst>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2" applyFont="1"/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right"/>
    </xf>
    <xf numFmtId="17" fontId="4" fillId="0" borderId="0" xfId="2" quotePrefix="1" applyNumberFormat="1" applyFont="1" applyAlignment="1">
      <alignment horizontal="center"/>
    </xf>
    <xf numFmtId="0" fontId="4" fillId="0" borderId="0" xfId="2" applyFont="1" applyAlignment="1">
      <alignment horizontal="center" wrapText="1"/>
    </xf>
    <xf numFmtId="17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17" fontId="4" fillId="0" borderId="1" xfId="2" quotePrefix="1" applyNumberFormat="1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2" xfId="2" applyFont="1" applyBorder="1"/>
    <xf numFmtId="0" fontId="4" fillId="0" borderId="3" xfId="2" applyFont="1" applyBorder="1" applyAlignment="1">
      <alignment vertical="center" wrapText="1"/>
    </xf>
    <xf numFmtId="0" fontId="5" fillId="0" borderId="4" xfId="3" applyFont="1" applyBorder="1"/>
    <xf numFmtId="0" fontId="4" fillId="0" borderId="5" xfId="3" applyFont="1" applyBorder="1"/>
    <xf numFmtId="0" fontId="4" fillId="0" borderId="6" xfId="3" applyFont="1" applyBorder="1"/>
    <xf numFmtId="0" fontId="4" fillId="0" borderId="6" xfId="3" applyFont="1" applyBorder="1" applyAlignment="1">
      <alignment vertical="center" wrapText="1"/>
    </xf>
    <xf numFmtId="0" fontId="4" fillId="0" borderId="6" xfId="2" applyFont="1" applyBorder="1"/>
    <xf numFmtId="0" fontId="4" fillId="0" borderId="6" xfId="2" applyFont="1" applyBorder="1" applyAlignment="1">
      <alignment vertical="center" wrapText="1"/>
    </xf>
    <xf numFmtId="0" fontId="5" fillId="0" borderId="7" xfId="3" quotePrefix="1" applyFont="1" applyBorder="1" applyAlignment="1">
      <alignment horizontal="left"/>
    </xf>
    <xf numFmtId="0" fontId="4" fillId="0" borderId="7" xfId="3" applyFont="1" applyBorder="1"/>
    <xf numFmtId="43" fontId="4" fillId="0" borderId="7" xfId="4" applyFont="1" applyFill="1" applyBorder="1" applyProtection="1">
      <protection locked="0"/>
    </xf>
    <xf numFmtId="9" fontId="4" fillId="0" borderId="7" xfId="5" applyFont="1" applyFill="1" applyBorder="1" applyProtection="1">
      <protection locked="0"/>
    </xf>
    <xf numFmtId="0" fontId="4" fillId="0" borderId="7" xfId="2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43" fontId="4" fillId="0" borderId="7" xfId="4" applyFont="1" applyFill="1" applyBorder="1" applyAlignment="1" applyProtection="1">
      <alignment vertical="center" wrapText="1"/>
      <protection locked="0"/>
    </xf>
    <xf numFmtId="43" fontId="4" fillId="0" borderId="8" xfId="4" applyFont="1" applyFill="1" applyBorder="1" applyAlignment="1" applyProtection="1">
      <alignment wrapText="1"/>
      <protection locked="0"/>
    </xf>
    <xf numFmtId="43" fontId="4" fillId="0" borderId="8" xfId="4" applyFont="1" applyFill="1" applyBorder="1" applyAlignment="1" applyProtection="1">
      <alignment horizontal="left" wrapText="1"/>
      <protection locked="0"/>
    </xf>
    <xf numFmtId="0" fontId="5" fillId="0" borderId="7" xfId="3" applyFont="1" applyBorder="1"/>
    <xf numFmtId="9" fontId="4" fillId="0" borderId="0" xfId="5" applyFont="1" applyFill="1" applyBorder="1"/>
    <xf numFmtId="43" fontId="4" fillId="0" borderId="0" xfId="4" applyFont="1" applyFill="1" applyBorder="1" applyAlignment="1" applyProtection="1">
      <alignment vertical="center" wrapText="1"/>
      <protection locked="0"/>
    </xf>
    <xf numFmtId="43" fontId="4" fillId="0" borderId="0" xfId="2" applyNumberFormat="1" applyFont="1"/>
    <xf numFmtId="0" fontId="5" fillId="0" borderId="7" xfId="0" quotePrefix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3" quotePrefix="1" applyFont="1" applyBorder="1" applyAlignment="1">
      <alignment horizontal="left" vertical="center" wrapText="1"/>
    </xf>
    <xf numFmtId="43" fontId="4" fillId="0" borderId="7" xfId="1" applyFont="1" applyFill="1" applyBorder="1" applyProtection="1">
      <protection locked="0"/>
    </xf>
    <xf numFmtId="0" fontId="5" fillId="0" borderId="7" xfId="3" quotePrefix="1" applyFont="1" applyBorder="1"/>
    <xf numFmtId="0" fontId="5" fillId="0" borderId="7" xfId="2" applyFont="1" applyBorder="1"/>
    <xf numFmtId="0" fontId="4" fillId="0" borderId="7" xfId="2" applyFont="1" applyBorder="1"/>
    <xf numFmtId="43" fontId="4" fillId="0" borderId="7" xfId="2" applyNumberFormat="1" applyFont="1" applyBorder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6">
    <cellStyle name="Comma" xfId="1" builtinId="3"/>
    <cellStyle name="Comma 2" xfId="4" xr:uid="{C77301D5-BE85-4DEC-AC95-3F4C2AF79EB5}"/>
    <cellStyle name="Normal" xfId="0" builtinId="0"/>
    <cellStyle name="Normal 2" xfId="3" xr:uid="{BA11DCE9-3A42-4001-9CD5-9D051998E8F0}"/>
    <cellStyle name="Normal 4" xfId="2" xr:uid="{F503859E-9F81-4A63-8C0D-CF72EFBAB2FD}"/>
    <cellStyle name="Percent 2" xfId="5" xr:uid="{C60FCADD-4AC4-4A29-9414-C6F10DEB4406}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99AEB-6AEE-447A-9453-4492FB47FCFC}">
  <dimension ref="A1:BT40"/>
  <sheetViews>
    <sheetView tabSelected="1" zoomScale="80" zoomScaleNormal="8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3" x14ac:dyDescent="0.3"/>
  <cols>
    <col min="1" max="1" width="13.26953125" style="1" customWidth="1"/>
    <col min="2" max="2" width="39.81640625" style="1" customWidth="1"/>
    <col min="3" max="4" width="12.26953125" style="1" customWidth="1"/>
    <col min="5" max="5" width="9" style="1" customWidth="1"/>
    <col min="6" max="6" width="32.7265625" style="2" customWidth="1"/>
    <col min="7" max="7" width="12.26953125" style="1" customWidth="1"/>
    <col min="8" max="8" width="9" style="1" customWidth="1"/>
    <col min="9" max="9" width="32.7265625" style="2" customWidth="1"/>
    <col min="10" max="10" width="12.26953125" style="1" customWidth="1"/>
    <col min="11" max="11" width="9" style="1" customWidth="1"/>
    <col min="12" max="12" width="32.7265625" style="2" customWidth="1"/>
    <col min="13" max="13" width="12.26953125" style="1" customWidth="1"/>
    <col min="14" max="14" width="9" style="1" customWidth="1"/>
    <col min="15" max="15" width="32.7265625" style="2" customWidth="1"/>
    <col min="16" max="16" width="12.26953125" style="1" customWidth="1"/>
    <col min="17" max="17" width="9" style="1" customWidth="1"/>
    <col min="18" max="18" width="32.7265625" style="2" customWidth="1"/>
    <col min="19" max="19" width="12.26953125" style="1" customWidth="1"/>
    <col min="20" max="20" width="9" style="1" customWidth="1"/>
    <col min="21" max="21" width="32.7265625" style="2" customWidth="1"/>
    <col min="22" max="22" width="12.26953125" style="1" customWidth="1"/>
    <col min="23" max="23" width="9" style="1" customWidth="1"/>
    <col min="24" max="24" width="32.7265625" style="2" customWidth="1"/>
    <col min="25" max="25" width="12.26953125" style="1" customWidth="1"/>
    <col min="26" max="26" width="9" style="1" customWidth="1"/>
    <col min="27" max="27" width="32.7265625" style="2" customWidth="1"/>
    <col min="28" max="28" width="12.26953125" style="1" customWidth="1"/>
    <col min="29" max="29" width="9" style="1" customWidth="1"/>
    <col min="30" max="30" width="32.7265625" style="2" customWidth="1"/>
    <col min="31" max="31" width="12.26953125" style="1" customWidth="1"/>
    <col min="32" max="32" width="9" style="1" customWidth="1"/>
    <col min="33" max="33" width="32.7265625" style="2" customWidth="1"/>
    <col min="34" max="34" width="12.26953125" style="1" customWidth="1"/>
    <col min="35" max="35" width="9" style="1" customWidth="1"/>
    <col min="36" max="36" width="32.7265625" style="2" customWidth="1"/>
    <col min="37" max="37" width="12.26953125" style="1" customWidth="1"/>
    <col min="38" max="38" width="9" style="1" customWidth="1"/>
    <col min="39" max="39" width="32.7265625" style="2" customWidth="1"/>
    <col min="40" max="40" width="12.26953125" style="1" customWidth="1"/>
    <col min="41" max="41" width="9" style="1" customWidth="1"/>
    <col min="42" max="42" width="32.7265625" style="2" customWidth="1"/>
    <col min="43" max="43" width="12.26953125" style="1" customWidth="1"/>
    <col min="44" max="44" width="9" style="1" customWidth="1"/>
    <col min="45" max="45" width="32.7265625" style="2" customWidth="1"/>
    <col min="46" max="46" width="12.26953125" style="1" customWidth="1"/>
    <col min="47" max="47" width="9" style="1" customWidth="1"/>
    <col min="48" max="48" width="32.7265625" style="2" customWidth="1"/>
    <col min="49" max="49" width="12.26953125" style="1" customWidth="1"/>
    <col min="50" max="50" width="9" style="1" customWidth="1"/>
    <col min="51" max="51" width="32.7265625" style="2" customWidth="1"/>
    <col min="52" max="52" width="12.26953125" style="1" customWidth="1"/>
    <col min="53" max="53" width="9" style="1" customWidth="1"/>
    <col min="54" max="54" width="32.7265625" style="2" customWidth="1"/>
    <col min="55" max="55" width="12.26953125" style="1" customWidth="1"/>
    <col min="56" max="56" width="9" style="1" customWidth="1"/>
    <col min="57" max="57" width="32.7265625" style="2" customWidth="1"/>
    <col min="58" max="58" width="12.26953125" style="1" customWidth="1"/>
    <col min="59" max="59" width="9" style="1" customWidth="1"/>
    <col min="60" max="60" width="32.7265625" style="2" customWidth="1"/>
    <col min="61" max="61" width="12.26953125" style="1" customWidth="1"/>
    <col min="62" max="62" width="9" style="1" customWidth="1"/>
    <col min="63" max="63" width="32.7265625" style="2" customWidth="1"/>
    <col min="64" max="64" width="12.26953125" style="1" customWidth="1"/>
    <col min="65" max="65" width="9" style="1" customWidth="1"/>
    <col min="66" max="66" width="32.7265625" style="2" customWidth="1"/>
    <col min="67" max="67" width="12.26953125" style="1" customWidth="1"/>
    <col min="68" max="68" width="9" style="1" customWidth="1"/>
    <col min="69" max="69" width="32.7265625" style="2" customWidth="1"/>
    <col min="70" max="70" width="12.26953125" style="1" customWidth="1"/>
    <col min="71" max="71" width="9" style="1" customWidth="1"/>
    <col min="72" max="72" width="32.7265625" style="2" customWidth="1"/>
    <col min="73" max="16384" width="9.1796875" style="1"/>
  </cols>
  <sheetData>
    <row r="1" spans="1:72" ht="20.9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</row>
    <row r="2" spans="1:72" ht="20.9" customHeight="1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</row>
    <row r="3" spans="1:72" ht="20.9" customHeight="1" x14ac:dyDescent="0.3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</row>
    <row r="4" spans="1:72" ht="16" customHeight="1" x14ac:dyDescent="0.3"/>
    <row r="5" spans="1:72" x14ac:dyDescent="0.3">
      <c r="B5" s="3" t="s">
        <v>3</v>
      </c>
      <c r="C5" s="4" t="s">
        <v>4</v>
      </c>
      <c r="D5" s="4" t="s">
        <v>5</v>
      </c>
      <c r="E5" s="5"/>
      <c r="F5" s="6"/>
      <c r="G5" s="4" t="s">
        <v>6</v>
      </c>
      <c r="H5" s="5"/>
      <c r="I5" s="6"/>
      <c r="J5" s="4" t="s">
        <v>7</v>
      </c>
      <c r="K5" s="5"/>
      <c r="L5" s="7"/>
      <c r="M5" s="4" t="s">
        <v>8</v>
      </c>
      <c r="N5" s="5"/>
      <c r="O5" s="7"/>
      <c r="P5" s="4" t="s">
        <v>9</v>
      </c>
      <c r="Q5" s="5"/>
      <c r="R5" s="7"/>
      <c r="S5" s="4" t="s">
        <v>10</v>
      </c>
      <c r="T5" s="5"/>
      <c r="U5" s="6"/>
      <c r="V5" s="4" t="s">
        <v>11</v>
      </c>
      <c r="W5" s="5"/>
      <c r="X5" s="6"/>
      <c r="Y5" s="4" t="s">
        <v>12</v>
      </c>
      <c r="Z5" s="5"/>
      <c r="AA5" s="7"/>
      <c r="AB5" s="4" t="s">
        <v>13</v>
      </c>
      <c r="AC5" s="5"/>
      <c r="AD5" s="7"/>
      <c r="AE5" s="4" t="s">
        <v>14</v>
      </c>
      <c r="AF5" s="5"/>
      <c r="AG5" s="7"/>
      <c r="AH5" s="4" t="s">
        <v>15</v>
      </c>
      <c r="AI5" s="5"/>
      <c r="AJ5" s="6"/>
      <c r="AK5" s="4" t="s">
        <v>16</v>
      </c>
      <c r="AL5" s="5"/>
      <c r="AM5" s="6"/>
      <c r="AN5" s="4" t="s">
        <v>17</v>
      </c>
      <c r="AO5" s="5"/>
      <c r="AP5" s="7"/>
      <c r="AQ5" s="4" t="s">
        <v>18</v>
      </c>
      <c r="AR5" s="5"/>
      <c r="AS5" s="7"/>
      <c r="AT5" s="4" t="s">
        <v>19</v>
      </c>
      <c r="AU5" s="5"/>
      <c r="AV5" s="7"/>
      <c r="AW5" s="4" t="s">
        <v>20</v>
      </c>
      <c r="AX5" s="5"/>
      <c r="AY5" s="7"/>
      <c r="AZ5" s="4" t="s">
        <v>21</v>
      </c>
      <c r="BA5" s="5"/>
      <c r="BB5" s="6"/>
      <c r="BC5" s="4" t="s">
        <v>22</v>
      </c>
      <c r="BD5" s="5"/>
      <c r="BE5" s="6"/>
      <c r="BF5" s="4" t="s">
        <v>23</v>
      </c>
      <c r="BG5" s="5"/>
      <c r="BH5" s="7"/>
      <c r="BI5" s="4" t="s">
        <v>24</v>
      </c>
      <c r="BJ5" s="5"/>
      <c r="BK5" s="7"/>
      <c r="BL5" s="4" t="s">
        <v>25</v>
      </c>
      <c r="BM5" s="5"/>
      <c r="BN5" s="7"/>
      <c r="BO5" s="4" t="s">
        <v>26</v>
      </c>
      <c r="BP5" s="5"/>
      <c r="BQ5" s="7"/>
      <c r="BR5" s="4" t="s">
        <v>27</v>
      </c>
      <c r="BS5" s="5"/>
    </row>
    <row r="6" spans="1:72" ht="39.5" thickBot="1" x14ac:dyDescent="0.35">
      <c r="A6" s="8"/>
      <c r="B6" s="9" t="s">
        <v>28</v>
      </c>
      <c r="C6" s="10" t="s">
        <v>29</v>
      </c>
      <c r="D6" s="10" t="s">
        <v>30</v>
      </c>
      <c r="E6" s="11" t="s">
        <v>31</v>
      </c>
      <c r="F6" s="12" t="s">
        <v>32</v>
      </c>
      <c r="G6" s="10" t="s">
        <v>4</v>
      </c>
      <c r="H6" s="11" t="s">
        <v>31</v>
      </c>
      <c r="I6" s="12" t="s">
        <v>32</v>
      </c>
      <c r="J6" s="10" t="s">
        <v>5</v>
      </c>
      <c r="K6" s="11" t="s">
        <v>31</v>
      </c>
      <c r="L6" s="12" t="s">
        <v>32</v>
      </c>
      <c r="M6" s="10" t="s">
        <v>6</v>
      </c>
      <c r="N6" s="11" t="s">
        <v>31</v>
      </c>
      <c r="O6" s="12" t="s">
        <v>32</v>
      </c>
      <c r="P6" s="10" t="s">
        <v>7</v>
      </c>
      <c r="Q6" s="11" t="s">
        <v>31</v>
      </c>
      <c r="R6" s="12" t="s">
        <v>32</v>
      </c>
      <c r="S6" s="10" t="s">
        <v>8</v>
      </c>
      <c r="T6" s="11" t="s">
        <v>31</v>
      </c>
      <c r="U6" s="12" t="s">
        <v>32</v>
      </c>
      <c r="V6" s="10" t="s">
        <v>9</v>
      </c>
      <c r="W6" s="11" t="s">
        <v>31</v>
      </c>
      <c r="X6" s="12" t="s">
        <v>32</v>
      </c>
      <c r="Y6" s="10" t="s">
        <v>10</v>
      </c>
      <c r="Z6" s="11" t="s">
        <v>31</v>
      </c>
      <c r="AA6" s="12" t="s">
        <v>32</v>
      </c>
      <c r="AB6" s="10" t="s">
        <v>11</v>
      </c>
      <c r="AC6" s="11" t="s">
        <v>31</v>
      </c>
      <c r="AD6" s="12" t="s">
        <v>32</v>
      </c>
      <c r="AE6" s="10" t="s">
        <v>12</v>
      </c>
      <c r="AF6" s="11" t="s">
        <v>31</v>
      </c>
      <c r="AG6" s="12" t="s">
        <v>32</v>
      </c>
      <c r="AH6" s="10" t="s">
        <v>13</v>
      </c>
      <c r="AI6" s="11" t="s">
        <v>31</v>
      </c>
      <c r="AJ6" s="12" t="s">
        <v>32</v>
      </c>
      <c r="AK6" s="10" t="s">
        <v>14</v>
      </c>
      <c r="AL6" s="11" t="s">
        <v>31</v>
      </c>
      <c r="AM6" s="12" t="s">
        <v>32</v>
      </c>
      <c r="AN6" s="10" t="s">
        <v>15</v>
      </c>
      <c r="AO6" s="11" t="s">
        <v>31</v>
      </c>
      <c r="AP6" s="12" t="s">
        <v>32</v>
      </c>
      <c r="AQ6" s="10" t="s">
        <v>16</v>
      </c>
      <c r="AR6" s="11" t="s">
        <v>31</v>
      </c>
      <c r="AS6" s="12" t="s">
        <v>32</v>
      </c>
      <c r="AT6" s="10" t="s">
        <v>17</v>
      </c>
      <c r="AU6" s="11" t="s">
        <v>31</v>
      </c>
      <c r="AV6" s="12" t="s">
        <v>32</v>
      </c>
      <c r="AW6" s="10" t="s">
        <v>18</v>
      </c>
      <c r="AX6" s="11" t="s">
        <v>31</v>
      </c>
      <c r="AY6" s="12" t="s">
        <v>32</v>
      </c>
      <c r="AZ6" s="10" t="s">
        <v>19</v>
      </c>
      <c r="BA6" s="11" t="s">
        <v>31</v>
      </c>
      <c r="BB6" s="12" t="s">
        <v>32</v>
      </c>
      <c r="BC6" s="10" t="s">
        <v>20</v>
      </c>
      <c r="BD6" s="11" t="s">
        <v>31</v>
      </c>
      <c r="BE6" s="12" t="s">
        <v>32</v>
      </c>
      <c r="BF6" s="10" t="s">
        <v>21</v>
      </c>
      <c r="BG6" s="11" t="s">
        <v>31</v>
      </c>
      <c r="BH6" s="12" t="s">
        <v>32</v>
      </c>
      <c r="BI6" s="10" t="s">
        <v>22</v>
      </c>
      <c r="BJ6" s="11" t="s">
        <v>31</v>
      </c>
      <c r="BK6" s="12" t="s">
        <v>32</v>
      </c>
      <c r="BL6" s="10" t="s">
        <v>23</v>
      </c>
      <c r="BM6" s="11" t="s">
        <v>31</v>
      </c>
      <c r="BN6" s="12" t="s">
        <v>32</v>
      </c>
      <c r="BO6" s="10" t="s">
        <v>24</v>
      </c>
      <c r="BP6" s="11" t="s">
        <v>31</v>
      </c>
      <c r="BQ6" s="12" t="s">
        <v>32</v>
      </c>
      <c r="BR6" s="10" t="s">
        <v>25</v>
      </c>
      <c r="BS6" s="11" t="s">
        <v>31</v>
      </c>
      <c r="BT6" s="12" t="s">
        <v>32</v>
      </c>
    </row>
    <row r="7" spans="1:72" ht="16" customHeight="1" thickTop="1" x14ac:dyDescent="0.3">
      <c r="A7" s="13"/>
      <c r="B7" s="14" t="s">
        <v>33</v>
      </c>
    </row>
    <row r="8" spans="1:72" ht="16" customHeight="1" x14ac:dyDescent="0.3">
      <c r="A8" s="15"/>
      <c r="BT8" s="16"/>
    </row>
    <row r="9" spans="1:72" ht="16" customHeight="1" x14ac:dyDescent="0.3">
      <c r="A9" s="17" t="s">
        <v>34</v>
      </c>
      <c r="B9" s="18"/>
      <c r="C9" s="19"/>
      <c r="D9" s="19"/>
      <c r="E9" s="19"/>
      <c r="F9" s="20"/>
      <c r="G9" s="21"/>
      <c r="H9" s="21"/>
      <c r="I9" s="22"/>
      <c r="J9" s="21"/>
      <c r="K9" s="21"/>
      <c r="L9" s="22"/>
      <c r="M9" s="21"/>
      <c r="N9" s="21"/>
      <c r="O9" s="22"/>
      <c r="P9" s="21"/>
      <c r="Q9" s="21"/>
      <c r="R9" s="22"/>
      <c r="S9" s="21"/>
      <c r="T9" s="21"/>
      <c r="U9" s="20"/>
      <c r="V9" s="21"/>
      <c r="W9" s="21"/>
      <c r="X9" s="22"/>
      <c r="Y9" s="21"/>
      <c r="Z9" s="21"/>
      <c r="AA9" s="22"/>
      <c r="AB9" s="21"/>
      <c r="AC9" s="21"/>
      <c r="AD9" s="22"/>
      <c r="AE9" s="21"/>
      <c r="AF9" s="21"/>
      <c r="AG9" s="22"/>
      <c r="AH9" s="21"/>
      <c r="AI9" s="21"/>
      <c r="AJ9" s="20"/>
      <c r="AK9" s="21"/>
      <c r="AL9" s="21"/>
      <c r="AM9" s="22"/>
      <c r="AN9" s="21"/>
      <c r="AO9" s="21"/>
      <c r="AP9" s="22"/>
      <c r="AQ9" s="21"/>
      <c r="AR9" s="21"/>
      <c r="AS9" s="22"/>
      <c r="AT9" s="21"/>
      <c r="AU9" s="21"/>
      <c r="AV9" s="22"/>
      <c r="AW9" s="21"/>
      <c r="AX9" s="21"/>
      <c r="AY9" s="20"/>
      <c r="AZ9" s="21"/>
      <c r="BA9" s="21"/>
      <c r="BB9" s="22"/>
      <c r="BC9" s="21"/>
      <c r="BD9" s="21"/>
      <c r="BE9" s="22"/>
      <c r="BF9" s="21"/>
      <c r="BG9" s="21"/>
      <c r="BH9" s="22"/>
      <c r="BI9" s="21"/>
      <c r="BJ9" s="21"/>
      <c r="BK9" s="22"/>
      <c r="BL9" s="21"/>
      <c r="BM9" s="21"/>
      <c r="BN9" s="22"/>
      <c r="BO9" s="21"/>
      <c r="BP9" s="21"/>
      <c r="BQ9" s="22"/>
      <c r="BR9" s="21"/>
      <c r="BS9" s="21"/>
    </row>
    <row r="10" spans="1:72" ht="97.75" customHeight="1" x14ac:dyDescent="0.3">
      <c r="A10" s="23" t="s">
        <v>35</v>
      </c>
      <c r="B10" s="24" t="s">
        <v>36</v>
      </c>
      <c r="C10" s="25">
        <v>0</v>
      </c>
      <c r="D10" s="25">
        <v>0</v>
      </c>
      <c r="E10" s="26">
        <f>IFERROR(ROUND((D10-C10)/C10,4),0)</f>
        <v>0</v>
      </c>
      <c r="F10" s="27"/>
      <c r="G10" s="25">
        <v>0</v>
      </c>
      <c r="H10" s="26">
        <f>IFERROR(ROUND((G10-D10)/D10,4),0)</f>
        <v>0</v>
      </c>
      <c r="I10" s="27"/>
      <c r="J10" s="25">
        <v>0</v>
      </c>
      <c r="K10" s="26">
        <f>IFERROR(ROUND((J10-G10)/G10,4),0)</f>
        <v>0</v>
      </c>
      <c r="L10" s="27"/>
      <c r="M10" s="25">
        <v>0</v>
      </c>
      <c r="N10" s="26">
        <f>(IFERROR(ROUND((M10-J10)/J10,4),0))</f>
        <v>0</v>
      </c>
      <c r="O10" s="27"/>
      <c r="P10" s="25">
        <v>0</v>
      </c>
      <c r="Q10" s="26">
        <f>(IFERROR(ROUND((P10-M10)/M10,4),0))</f>
        <v>0</v>
      </c>
      <c r="R10" s="27"/>
      <c r="S10" s="25">
        <v>0</v>
      </c>
      <c r="T10" s="26">
        <f>(IFERROR(ROUND((S10-P10)/P10,4),0))</f>
        <v>0</v>
      </c>
      <c r="U10" s="28"/>
      <c r="V10" s="25">
        <v>0</v>
      </c>
      <c r="W10" s="26">
        <f>IFERROR(ROUND((V10-S10)/S10,4),0)</f>
        <v>0</v>
      </c>
      <c r="X10" s="29"/>
      <c r="Y10" s="25">
        <v>0</v>
      </c>
      <c r="Z10" s="26">
        <f>IFERROR(ROUND((Y10-V10)/V10,4),0)</f>
        <v>0</v>
      </c>
      <c r="AA10" s="29"/>
      <c r="AB10" s="25">
        <v>0</v>
      </c>
      <c r="AC10" s="26">
        <f>(IFERROR(ROUND((AB10-Y10)/Y10,4),0))</f>
        <v>0</v>
      </c>
      <c r="AD10" s="27"/>
      <c r="AE10" s="25">
        <v>0</v>
      </c>
      <c r="AF10" s="26">
        <f>(IFERROR(ROUND((AE10-AB10)/AB10,4),0))</f>
        <v>0</v>
      </c>
      <c r="AG10" s="27"/>
      <c r="AH10" s="25">
        <v>0</v>
      </c>
      <c r="AI10" s="26">
        <f>(IFERROR(ROUND((AH10-AE10)/AE10,4),0))</f>
        <v>0</v>
      </c>
      <c r="AJ10" s="28"/>
      <c r="AK10" s="25">
        <v>0</v>
      </c>
      <c r="AL10" s="26">
        <f>IFERROR(ROUND((AK10-AH10)/AH10,4),0)</f>
        <v>0</v>
      </c>
      <c r="AM10" s="29"/>
      <c r="AN10" s="25">
        <v>0</v>
      </c>
      <c r="AO10" s="26">
        <f>IFERROR(ROUND((AN10-AK10)/AK10,4),0)</f>
        <v>0</v>
      </c>
      <c r="AP10" s="29"/>
      <c r="AQ10" s="25">
        <v>0</v>
      </c>
      <c r="AR10" s="26">
        <f>(IFERROR(ROUND((AQ10-AN10)/AN10,4),0))</f>
        <v>0</v>
      </c>
      <c r="AS10" s="27"/>
      <c r="AT10" s="25">
        <v>0</v>
      </c>
      <c r="AU10" s="26">
        <f>(IFERROR(ROUND((AT10-AQ10)/AQ10,4),0))</f>
        <v>0</v>
      </c>
      <c r="AV10" s="27"/>
      <c r="AW10" s="25">
        <v>0</v>
      </c>
      <c r="AX10" s="26">
        <f>(IFERROR(ROUND((AW10-AT10)/AT10,4),0))</f>
        <v>0</v>
      </c>
      <c r="AY10" s="28"/>
      <c r="AZ10" s="25">
        <v>0</v>
      </c>
      <c r="BA10" s="26">
        <f>IFERROR(ROUND((AZ10-AW10)/AW10,4),0)</f>
        <v>0</v>
      </c>
      <c r="BB10" s="29"/>
      <c r="BC10" s="25">
        <v>0</v>
      </c>
      <c r="BD10" s="26">
        <f>IFERROR(ROUND((BC10-AZ10)/AZ10,4),0)</f>
        <v>0</v>
      </c>
      <c r="BE10" s="29"/>
      <c r="BF10" s="25">
        <v>0</v>
      </c>
      <c r="BG10" s="26">
        <f>(IFERROR(ROUND((BF10-BC10)/BC10,4),0))</f>
        <v>0</v>
      </c>
      <c r="BH10" s="27"/>
      <c r="BI10" s="25">
        <v>0</v>
      </c>
      <c r="BJ10" s="26">
        <f>(IFERROR(ROUND((BI10-BF10)/BF10,4),0))</f>
        <v>0</v>
      </c>
      <c r="BK10" s="27"/>
      <c r="BL10" s="25">
        <v>0</v>
      </c>
      <c r="BM10" s="26">
        <f>(IFERROR(ROUND((BL10-BI10)/BI10,4),0))</f>
        <v>0</v>
      </c>
      <c r="BN10" s="27"/>
      <c r="BO10" s="25">
        <v>0</v>
      </c>
      <c r="BP10" s="26">
        <f>(IFERROR(ROUND((BO10-BL10)/BL10,4),0))</f>
        <v>0</v>
      </c>
      <c r="BQ10" s="27"/>
      <c r="BR10" s="25">
        <v>0</v>
      </c>
      <c r="BS10" s="26">
        <f>(IFERROR(ROUND((BR10-BO10)/BO10,4),0))</f>
        <v>0</v>
      </c>
      <c r="BT10" s="27"/>
    </row>
    <row r="11" spans="1:72" x14ac:dyDescent="0.3">
      <c r="A11" s="23" t="s">
        <v>37</v>
      </c>
      <c r="B11" s="24" t="s">
        <v>38</v>
      </c>
      <c r="C11" s="25">
        <v>0</v>
      </c>
      <c r="D11" s="25">
        <v>0</v>
      </c>
      <c r="E11" s="26">
        <f t="shared" ref="E11:E14" si="0">IFERROR(ROUND((D11-C11)/C11,4),0)</f>
        <v>0</v>
      </c>
      <c r="F11" s="28"/>
      <c r="G11" s="25">
        <v>0</v>
      </c>
      <c r="H11" s="26">
        <f t="shared" ref="H11:H14" si="1">IFERROR(ROUND((G11-D11)/D11,4),0)</f>
        <v>0</v>
      </c>
      <c r="I11" s="30"/>
      <c r="J11" s="25">
        <v>0</v>
      </c>
      <c r="K11" s="26">
        <f t="shared" ref="K11:K14" si="2">IFERROR(ROUND((J11-G11)/G11,4),0)</f>
        <v>0</v>
      </c>
      <c r="L11" s="29"/>
      <c r="M11" s="25">
        <v>0</v>
      </c>
      <c r="N11" s="26">
        <f t="shared" ref="N11:N14" si="3">(IFERROR(ROUND((M11-J11)/J11,4),0))</f>
        <v>0</v>
      </c>
      <c r="O11" s="27"/>
      <c r="P11" s="25">
        <v>0</v>
      </c>
      <c r="Q11" s="26">
        <f t="shared" ref="Q11:Q14" si="4">(IFERROR(ROUND((P11-M11)/M11,4),0))</f>
        <v>0</v>
      </c>
      <c r="R11" s="27"/>
      <c r="S11" s="25">
        <v>0</v>
      </c>
      <c r="T11" s="26">
        <f t="shared" ref="T11:T14" si="5">(IFERROR(ROUND((S11-P11)/P11,4),0))</f>
        <v>0</v>
      </c>
      <c r="U11" s="28"/>
      <c r="V11" s="25">
        <v>0</v>
      </c>
      <c r="W11" s="26">
        <f t="shared" ref="W11:W14" si="6">IFERROR(ROUND((V11-S11)/S11,4),0)</f>
        <v>0</v>
      </c>
      <c r="X11" s="29"/>
      <c r="Y11" s="25">
        <v>0</v>
      </c>
      <c r="Z11" s="26">
        <f t="shared" ref="Z11:Z14" si="7">IFERROR(ROUND((Y11-V11)/V11,4),0)</f>
        <v>0</v>
      </c>
      <c r="AA11" s="29"/>
      <c r="AB11" s="25">
        <v>0</v>
      </c>
      <c r="AC11" s="26">
        <f t="shared" ref="AC11:AC14" si="8">(IFERROR(ROUND((AB11-Y11)/Y11,4),0))</f>
        <v>0</v>
      </c>
      <c r="AD11" s="27"/>
      <c r="AE11" s="25">
        <v>0</v>
      </c>
      <c r="AF11" s="26">
        <f t="shared" ref="AF11:AF14" si="9">(IFERROR(ROUND((AE11-AB11)/AB11,4),0))</f>
        <v>0</v>
      </c>
      <c r="AG11" s="27"/>
      <c r="AH11" s="25">
        <v>0</v>
      </c>
      <c r="AI11" s="26">
        <f t="shared" ref="AI11:AI14" si="10">(IFERROR(ROUND((AH11-AE11)/AE11,4),0))</f>
        <v>0</v>
      </c>
      <c r="AJ11" s="28"/>
      <c r="AK11" s="25">
        <v>0</v>
      </c>
      <c r="AL11" s="26">
        <f t="shared" ref="AL11:AL14" si="11">IFERROR(ROUND((AK11-AH11)/AH11,4),0)</f>
        <v>0</v>
      </c>
      <c r="AM11" s="29"/>
      <c r="AN11" s="25">
        <v>0</v>
      </c>
      <c r="AO11" s="26">
        <f t="shared" ref="AO11:AO14" si="12">IFERROR(ROUND((AN11-AK11)/AK11,4),0)</f>
        <v>0</v>
      </c>
      <c r="AP11" s="29"/>
      <c r="AQ11" s="25">
        <v>0</v>
      </c>
      <c r="AR11" s="26">
        <f t="shared" ref="AR11:AR14" si="13">(IFERROR(ROUND((AQ11-AN11)/AN11,4),0))</f>
        <v>0</v>
      </c>
      <c r="AS11" s="27"/>
      <c r="AT11" s="25">
        <v>0</v>
      </c>
      <c r="AU11" s="26">
        <f t="shared" ref="AU11:AU14" si="14">(IFERROR(ROUND((AT11-AQ11)/AQ11,4),0))</f>
        <v>0</v>
      </c>
      <c r="AV11" s="27"/>
      <c r="AW11" s="25">
        <v>0</v>
      </c>
      <c r="AX11" s="26">
        <f t="shared" ref="AX11:AX14" si="15">(IFERROR(ROUND((AW11-AT11)/AT11,4),0))</f>
        <v>0</v>
      </c>
      <c r="AY11" s="28"/>
      <c r="AZ11" s="25">
        <v>0</v>
      </c>
      <c r="BA11" s="26">
        <f t="shared" ref="BA11:BA14" si="16">IFERROR(ROUND((AZ11-AW11)/AW11,4),0)</f>
        <v>0</v>
      </c>
      <c r="BB11" s="29"/>
      <c r="BC11" s="25">
        <v>0</v>
      </c>
      <c r="BD11" s="26">
        <f t="shared" ref="BD11:BD14" si="17">IFERROR(ROUND((BC11-AZ11)/AZ11,4),0)</f>
        <v>0</v>
      </c>
      <c r="BE11" s="29"/>
      <c r="BF11" s="25">
        <v>0</v>
      </c>
      <c r="BG11" s="26">
        <f t="shared" ref="BG11:BG14" si="18">(IFERROR(ROUND((BF11-BC11)/BC11,4),0))</f>
        <v>0</v>
      </c>
      <c r="BH11" s="27"/>
      <c r="BI11" s="25">
        <v>0</v>
      </c>
      <c r="BJ11" s="26">
        <f t="shared" ref="BJ11:BJ14" si="19">(IFERROR(ROUND((BI11-BF11)/BF11,4),0))</f>
        <v>0</v>
      </c>
      <c r="BK11" s="27"/>
      <c r="BL11" s="25">
        <v>0</v>
      </c>
      <c r="BM11" s="26">
        <f t="shared" ref="BM11:BM14" si="20">(IFERROR(ROUND((BL11-BI11)/BI11,4),0))</f>
        <v>0</v>
      </c>
      <c r="BN11" s="27"/>
      <c r="BO11" s="25">
        <v>0</v>
      </c>
      <c r="BP11" s="26">
        <f t="shared" ref="BP11:BP14" si="21">(IFERROR(ROUND((BO11-BL11)/BL11,4),0))</f>
        <v>0</v>
      </c>
      <c r="BQ11" s="27"/>
      <c r="BR11" s="25">
        <v>0</v>
      </c>
      <c r="BS11" s="26">
        <f t="shared" ref="BS11:BS14" si="22">(IFERROR(ROUND((BR11-BO11)/BO11,4),0))</f>
        <v>0</v>
      </c>
      <c r="BT11" s="27"/>
    </row>
    <row r="12" spans="1:72" ht="39" x14ac:dyDescent="0.3">
      <c r="A12" s="23" t="s">
        <v>39</v>
      </c>
      <c r="B12" s="24" t="s">
        <v>40</v>
      </c>
      <c r="C12" s="25">
        <v>35970.43</v>
      </c>
      <c r="D12" s="25">
        <v>47037.91</v>
      </c>
      <c r="E12" s="26">
        <f t="shared" si="0"/>
        <v>0.30769999999999997</v>
      </c>
      <c r="F12" s="28" t="s">
        <v>41</v>
      </c>
      <c r="G12" s="25">
        <v>44713.88</v>
      </c>
      <c r="H12" s="26">
        <f t="shared" si="1"/>
        <v>-4.9399999999999999E-2</v>
      </c>
      <c r="I12" s="31"/>
      <c r="J12" s="25">
        <v>42737.45</v>
      </c>
      <c r="K12" s="26">
        <f t="shared" si="2"/>
        <v>-4.4200000000000003E-2</v>
      </c>
      <c r="L12" s="29"/>
      <c r="M12" s="25">
        <v>25887.61</v>
      </c>
      <c r="N12" s="26">
        <f t="shared" si="3"/>
        <v>-0.39429999999999998</v>
      </c>
      <c r="O12" s="27" t="s">
        <v>41</v>
      </c>
      <c r="P12" s="25">
        <v>56074.31</v>
      </c>
      <c r="Q12" s="26">
        <f t="shared" si="4"/>
        <v>1.1660999999999999</v>
      </c>
      <c r="R12" s="27" t="s">
        <v>41</v>
      </c>
      <c r="S12" s="25">
        <v>35950.75</v>
      </c>
      <c r="T12" s="26">
        <f t="shared" si="5"/>
        <v>-0.3589</v>
      </c>
      <c r="U12" s="28" t="s">
        <v>41</v>
      </c>
      <c r="V12" s="25">
        <v>45005.25</v>
      </c>
      <c r="W12" s="26">
        <f t="shared" si="6"/>
        <v>0.25190000000000001</v>
      </c>
      <c r="X12" s="29" t="s">
        <v>41</v>
      </c>
      <c r="Y12" s="25">
        <v>26277.94</v>
      </c>
      <c r="Z12" s="26">
        <f t="shared" si="7"/>
        <v>-0.41610000000000003</v>
      </c>
      <c r="AA12" s="27" t="s">
        <v>41</v>
      </c>
      <c r="AB12" s="25">
        <v>55825.59</v>
      </c>
      <c r="AC12" s="26">
        <f t="shared" si="8"/>
        <v>1.1244000000000001</v>
      </c>
      <c r="AD12" s="27" t="s">
        <v>41</v>
      </c>
      <c r="AE12" s="25">
        <v>40751.22</v>
      </c>
      <c r="AF12" s="26">
        <f t="shared" si="9"/>
        <v>-0.27</v>
      </c>
      <c r="AG12" s="27" t="s">
        <v>41</v>
      </c>
      <c r="AH12" s="25">
        <v>46150.77</v>
      </c>
      <c r="AI12" s="26">
        <f t="shared" si="10"/>
        <v>0.13250000000000001</v>
      </c>
      <c r="AJ12" s="28" t="s">
        <v>41</v>
      </c>
      <c r="AK12" s="25">
        <v>52689.7</v>
      </c>
      <c r="AL12" s="26">
        <f t="shared" si="11"/>
        <v>0.14169999999999999</v>
      </c>
      <c r="AM12" s="27" t="s">
        <v>41</v>
      </c>
      <c r="AN12" s="25">
        <v>35165.31</v>
      </c>
      <c r="AO12" s="26">
        <f t="shared" si="12"/>
        <v>-0.33260000000000001</v>
      </c>
      <c r="AP12" s="27" t="s">
        <v>41</v>
      </c>
      <c r="AQ12" s="25">
        <v>14655.17</v>
      </c>
      <c r="AR12" s="26">
        <f t="shared" si="13"/>
        <v>-0.58320000000000005</v>
      </c>
      <c r="AS12" s="27" t="s">
        <v>41</v>
      </c>
      <c r="AT12" s="25">
        <v>27878.54</v>
      </c>
      <c r="AU12" s="26">
        <f t="shared" si="14"/>
        <v>0.90229999999999999</v>
      </c>
      <c r="AV12" s="27" t="s">
        <v>41</v>
      </c>
      <c r="AW12" s="25">
        <v>57668.06</v>
      </c>
      <c r="AX12" s="26">
        <f t="shared" si="15"/>
        <v>1.0685</v>
      </c>
      <c r="AY12" s="28" t="s">
        <v>41</v>
      </c>
      <c r="AZ12" s="25">
        <v>45338.19</v>
      </c>
      <c r="BA12" s="26">
        <f t="shared" si="16"/>
        <v>-0.21379999999999999</v>
      </c>
      <c r="BB12" s="27" t="s">
        <v>41</v>
      </c>
      <c r="BC12" s="25">
        <v>41400.89</v>
      </c>
      <c r="BD12" s="26">
        <f t="shared" si="17"/>
        <v>-8.6800000000000002E-2</v>
      </c>
      <c r="BE12" s="27"/>
      <c r="BF12" s="25">
        <v>51217.16</v>
      </c>
      <c r="BG12" s="26">
        <f t="shared" si="18"/>
        <v>0.23710000000000001</v>
      </c>
      <c r="BH12" s="27" t="s">
        <v>41</v>
      </c>
      <c r="BI12" s="25">
        <v>75869.77</v>
      </c>
      <c r="BJ12" s="26">
        <f t="shared" si="19"/>
        <v>0.48130000000000001</v>
      </c>
      <c r="BK12" s="27" t="s">
        <v>41</v>
      </c>
      <c r="BL12" s="25">
        <v>36881.870000000003</v>
      </c>
      <c r="BM12" s="26">
        <f t="shared" si="20"/>
        <v>-0.51390000000000002</v>
      </c>
      <c r="BN12" s="27" t="s">
        <v>41</v>
      </c>
      <c r="BO12" s="25">
        <v>72625.67</v>
      </c>
      <c r="BP12" s="26">
        <f t="shared" si="21"/>
        <v>0.96909999999999996</v>
      </c>
      <c r="BQ12" s="27" t="s">
        <v>41</v>
      </c>
      <c r="BR12" s="25">
        <v>23915.05</v>
      </c>
      <c r="BS12" s="26">
        <f t="shared" si="22"/>
        <v>-0.67069999999999996</v>
      </c>
      <c r="BT12" s="27" t="s">
        <v>41</v>
      </c>
    </row>
    <row r="13" spans="1:72" ht="52" x14ac:dyDescent="0.3">
      <c r="A13" s="23" t="s">
        <v>42</v>
      </c>
      <c r="B13" s="24" t="s">
        <v>43</v>
      </c>
      <c r="C13" s="25">
        <v>49757.49</v>
      </c>
      <c r="D13" s="25">
        <v>28983.86</v>
      </c>
      <c r="E13" s="26">
        <f t="shared" si="0"/>
        <v>-0.41749999999999998</v>
      </c>
      <c r="F13" s="28" t="s">
        <v>44</v>
      </c>
      <c r="G13" s="25">
        <v>33449.410000000003</v>
      </c>
      <c r="H13" s="26">
        <f t="shared" si="1"/>
        <v>0.15409999999999999</v>
      </c>
      <c r="I13" s="28" t="s">
        <v>45</v>
      </c>
      <c r="J13" s="25">
        <v>51224.6</v>
      </c>
      <c r="K13" s="26">
        <f t="shared" si="2"/>
        <v>0.53139999999999998</v>
      </c>
      <c r="L13" s="28" t="s">
        <v>46</v>
      </c>
      <c r="M13" s="25">
        <v>26955.57</v>
      </c>
      <c r="N13" s="26">
        <f t="shared" si="3"/>
        <v>-0.4738</v>
      </c>
      <c r="O13" s="27" t="s">
        <v>47</v>
      </c>
      <c r="P13" s="25">
        <v>43350.82</v>
      </c>
      <c r="Q13" s="26">
        <f t="shared" si="4"/>
        <v>0.60819999999999996</v>
      </c>
      <c r="R13" s="27" t="s">
        <v>48</v>
      </c>
      <c r="S13" s="25">
        <v>34127.67</v>
      </c>
      <c r="T13" s="26">
        <f t="shared" si="5"/>
        <v>-0.21279999999999999</v>
      </c>
      <c r="U13" s="28" t="s">
        <v>49</v>
      </c>
      <c r="V13" s="25">
        <v>27005.88</v>
      </c>
      <c r="W13" s="26">
        <f t="shared" si="6"/>
        <v>-0.2087</v>
      </c>
      <c r="X13" s="29" t="s">
        <v>47</v>
      </c>
      <c r="Y13" s="25">
        <v>27751.68</v>
      </c>
      <c r="Z13" s="26">
        <f t="shared" si="7"/>
        <v>2.76E-2</v>
      </c>
      <c r="AA13" s="29"/>
      <c r="AB13" s="25">
        <v>37133.69</v>
      </c>
      <c r="AC13" s="26">
        <f t="shared" si="8"/>
        <v>0.33810000000000001</v>
      </c>
      <c r="AD13" s="27" t="s">
        <v>50</v>
      </c>
      <c r="AE13" s="25">
        <v>39637.230000000003</v>
      </c>
      <c r="AF13" s="26">
        <f t="shared" si="9"/>
        <v>6.7400000000000002E-2</v>
      </c>
      <c r="AG13" s="27"/>
      <c r="AH13" s="25">
        <v>33388.870000000003</v>
      </c>
      <c r="AI13" s="26">
        <f t="shared" si="10"/>
        <v>-0.15759999999999999</v>
      </c>
      <c r="AJ13" s="28" t="s">
        <v>47</v>
      </c>
      <c r="AK13" s="25">
        <v>35546.11</v>
      </c>
      <c r="AL13" s="26">
        <f t="shared" si="11"/>
        <v>6.4600000000000005E-2</v>
      </c>
      <c r="AM13" s="29"/>
      <c r="AN13" s="25">
        <v>49166.33</v>
      </c>
      <c r="AO13" s="26">
        <f t="shared" si="12"/>
        <v>0.38319999999999999</v>
      </c>
      <c r="AP13" s="27" t="s">
        <v>51</v>
      </c>
      <c r="AQ13" s="25">
        <v>50906.06</v>
      </c>
      <c r="AR13" s="26">
        <f t="shared" si="13"/>
        <v>3.5400000000000001E-2</v>
      </c>
      <c r="AS13" s="27"/>
      <c r="AT13" s="25">
        <v>67220.69</v>
      </c>
      <c r="AU13" s="26">
        <f t="shared" si="14"/>
        <v>0.32050000000000001</v>
      </c>
      <c r="AV13" s="27" t="s">
        <v>52</v>
      </c>
      <c r="AW13" s="25">
        <v>44026.87</v>
      </c>
      <c r="AX13" s="26">
        <f t="shared" si="15"/>
        <v>-0.34499999999999997</v>
      </c>
      <c r="AY13" s="28" t="s">
        <v>47</v>
      </c>
      <c r="AZ13" s="25">
        <v>48188.74</v>
      </c>
      <c r="BA13" s="26">
        <f t="shared" si="16"/>
        <v>9.4500000000000001E-2</v>
      </c>
      <c r="BB13" s="29"/>
      <c r="BC13" s="25">
        <v>40405.410000000003</v>
      </c>
      <c r="BD13" s="26">
        <f t="shared" si="17"/>
        <v>-0.1615</v>
      </c>
      <c r="BE13" s="29" t="s">
        <v>47</v>
      </c>
      <c r="BF13" s="25">
        <v>69079.149999999994</v>
      </c>
      <c r="BG13" s="26">
        <f t="shared" si="18"/>
        <v>0.7097</v>
      </c>
      <c r="BH13" s="27" t="s">
        <v>53</v>
      </c>
      <c r="BI13" s="25">
        <v>88194.4</v>
      </c>
      <c r="BJ13" s="26">
        <f t="shared" si="19"/>
        <v>0.2767</v>
      </c>
      <c r="BK13" s="27" t="s">
        <v>54</v>
      </c>
      <c r="BL13" s="25">
        <v>208362.66</v>
      </c>
      <c r="BM13" s="26">
        <f t="shared" si="20"/>
        <v>1.3625</v>
      </c>
      <c r="BN13" s="27" t="s">
        <v>55</v>
      </c>
      <c r="BO13" s="25">
        <v>58146.7</v>
      </c>
      <c r="BP13" s="26">
        <f t="shared" si="21"/>
        <v>-0.72089999999999999</v>
      </c>
      <c r="BQ13" s="27" t="s">
        <v>56</v>
      </c>
      <c r="BR13" s="25">
        <v>207884.69000000003</v>
      </c>
      <c r="BS13" s="26">
        <f t="shared" si="22"/>
        <v>2.5752000000000002</v>
      </c>
      <c r="BT13" s="27" t="s">
        <v>57</v>
      </c>
    </row>
    <row r="14" spans="1:72" ht="16" customHeight="1" x14ac:dyDescent="0.3">
      <c r="A14" s="32"/>
      <c r="B14" s="24" t="s">
        <v>58</v>
      </c>
      <c r="C14" s="25">
        <f>SUBTOTAL(9,C10:C13)</f>
        <v>85727.92</v>
      </c>
      <c r="D14" s="25">
        <f>SUBTOTAL(9,D10:D13)</f>
        <v>76021.77</v>
      </c>
      <c r="E14" s="26">
        <f t="shared" si="0"/>
        <v>-0.1132</v>
      </c>
      <c r="F14" s="28"/>
      <c r="G14" s="25">
        <f>SUBTOTAL(9,G10:G13)</f>
        <v>78163.290000000008</v>
      </c>
      <c r="H14" s="26">
        <f t="shared" si="1"/>
        <v>2.8199999999999999E-2</v>
      </c>
      <c r="I14" s="29"/>
      <c r="J14" s="25">
        <f>SUBTOTAL(9,J10:J13)</f>
        <v>93962.049999999988</v>
      </c>
      <c r="K14" s="26">
        <f t="shared" si="2"/>
        <v>0.2021</v>
      </c>
      <c r="L14" s="29"/>
      <c r="M14" s="25">
        <f>SUBTOTAL(9,M10:M13)</f>
        <v>52843.18</v>
      </c>
      <c r="N14" s="26">
        <f t="shared" si="3"/>
        <v>-0.43759999999999999</v>
      </c>
      <c r="O14" s="27"/>
      <c r="P14" s="25">
        <f>SUBTOTAL(9,P10:P13)</f>
        <v>99425.13</v>
      </c>
      <c r="Q14" s="26">
        <f t="shared" si="4"/>
        <v>0.88149999999999995</v>
      </c>
      <c r="R14" s="27"/>
      <c r="S14" s="25">
        <f>SUBTOTAL(9,S10:S13)</f>
        <v>70078.42</v>
      </c>
      <c r="T14" s="26">
        <f t="shared" si="5"/>
        <v>-0.29520000000000002</v>
      </c>
      <c r="U14" s="28"/>
      <c r="V14" s="25">
        <f>SUBTOTAL(9,V10:V13)</f>
        <v>72011.13</v>
      </c>
      <c r="W14" s="26">
        <f t="shared" si="6"/>
        <v>2.76E-2</v>
      </c>
      <c r="X14" s="29"/>
      <c r="Y14" s="25">
        <f>SUBTOTAL(9,Y10:Y13)</f>
        <v>54029.619999999995</v>
      </c>
      <c r="Z14" s="26">
        <f t="shared" si="7"/>
        <v>-0.24970000000000001</v>
      </c>
      <c r="AA14" s="29"/>
      <c r="AB14" s="25">
        <f>SUBTOTAL(9,AB10:AB13)</f>
        <v>92959.28</v>
      </c>
      <c r="AC14" s="26">
        <f t="shared" si="8"/>
        <v>0.72050000000000003</v>
      </c>
      <c r="AD14" s="27"/>
      <c r="AE14" s="25">
        <f>SUBTOTAL(9,AE10:AE13)</f>
        <v>80388.450000000012</v>
      </c>
      <c r="AF14" s="26">
        <f t="shared" si="9"/>
        <v>-0.13519999999999999</v>
      </c>
      <c r="AG14" s="27"/>
      <c r="AH14" s="25">
        <f>SUBTOTAL(9,AH10:AH13)</f>
        <v>79539.64</v>
      </c>
      <c r="AI14" s="26">
        <f t="shared" si="10"/>
        <v>-1.06E-2</v>
      </c>
      <c r="AJ14" s="28"/>
      <c r="AK14" s="25">
        <f>SUBTOTAL(9,AK10:AK13)</f>
        <v>88235.81</v>
      </c>
      <c r="AL14" s="26">
        <f t="shared" si="11"/>
        <v>0.10929999999999999</v>
      </c>
      <c r="AM14" s="29"/>
      <c r="AN14" s="25">
        <f>SUBTOTAL(9,AN10:AN13)</f>
        <v>84331.64</v>
      </c>
      <c r="AO14" s="26">
        <f t="shared" si="12"/>
        <v>-4.4200000000000003E-2</v>
      </c>
      <c r="AP14" s="29"/>
      <c r="AQ14" s="25">
        <f>SUBTOTAL(9,AQ10:AQ13)</f>
        <v>65561.23</v>
      </c>
      <c r="AR14" s="26">
        <f t="shared" si="13"/>
        <v>-0.22259999999999999</v>
      </c>
      <c r="AS14" s="27"/>
      <c r="AT14" s="25">
        <f>SUBTOTAL(9,AT10:AT13)</f>
        <v>95099.23000000001</v>
      </c>
      <c r="AU14" s="26">
        <f t="shared" si="14"/>
        <v>0.45050000000000001</v>
      </c>
      <c r="AV14" s="27"/>
      <c r="AW14" s="25">
        <f>SUBTOTAL(9,AW10:AW13)</f>
        <v>101694.93</v>
      </c>
      <c r="AX14" s="26">
        <f t="shared" si="15"/>
        <v>6.9400000000000003E-2</v>
      </c>
      <c r="AY14" s="28"/>
      <c r="AZ14" s="25">
        <f>SUBTOTAL(9,AZ10:AZ13)</f>
        <v>93526.93</v>
      </c>
      <c r="BA14" s="26">
        <f t="shared" si="16"/>
        <v>-8.0299999999999996E-2</v>
      </c>
      <c r="BB14" s="29"/>
      <c r="BC14" s="25">
        <f>SUBTOTAL(9,BC10:BC13)</f>
        <v>81806.3</v>
      </c>
      <c r="BD14" s="26">
        <f t="shared" si="17"/>
        <v>-0.12529999999999999</v>
      </c>
      <c r="BE14" s="29"/>
      <c r="BF14" s="25">
        <f>SUBTOTAL(9,BF10:BF13)</f>
        <v>120296.31</v>
      </c>
      <c r="BG14" s="26">
        <f t="shared" si="18"/>
        <v>0.47049999999999997</v>
      </c>
      <c r="BH14" s="27"/>
      <c r="BI14" s="25">
        <f>SUBTOTAL(9,BI10:BI13)</f>
        <v>164064.16999999998</v>
      </c>
      <c r="BJ14" s="26">
        <f t="shared" si="19"/>
        <v>0.36380000000000001</v>
      </c>
      <c r="BK14" s="27"/>
      <c r="BL14" s="25">
        <f>SUBTOTAL(9,BL10:BL13)</f>
        <v>245244.53</v>
      </c>
      <c r="BM14" s="26">
        <f t="shared" si="20"/>
        <v>0.49480000000000002</v>
      </c>
      <c r="BN14" s="27"/>
      <c r="BO14" s="25">
        <f>SUBTOTAL(9,BO10:BO13)</f>
        <v>130772.37</v>
      </c>
      <c r="BP14" s="26">
        <f t="shared" si="21"/>
        <v>-0.46679999999999999</v>
      </c>
      <c r="BQ14" s="27"/>
      <c r="BR14" s="25">
        <f>SUBTOTAL(9,BR10:BR13)</f>
        <v>231799.74000000002</v>
      </c>
      <c r="BS14" s="26">
        <f t="shared" si="22"/>
        <v>0.77249999999999996</v>
      </c>
      <c r="BT14" s="27"/>
    </row>
    <row r="15" spans="1:72" ht="16" customHeight="1" x14ac:dyDescent="0.3">
      <c r="A15" s="15"/>
      <c r="E15" s="33"/>
      <c r="H15" s="33"/>
      <c r="I15" s="34"/>
      <c r="J15" s="35"/>
      <c r="K15" s="33"/>
      <c r="L15" s="34"/>
      <c r="M15" s="35"/>
      <c r="N15" s="33"/>
      <c r="P15" s="35"/>
      <c r="Q15" s="33"/>
      <c r="S15" s="35"/>
      <c r="T15" s="33"/>
      <c r="V15" s="35"/>
      <c r="W15" s="33"/>
      <c r="X15" s="34"/>
      <c r="Y15" s="35"/>
      <c r="Z15" s="33"/>
      <c r="AA15" s="34"/>
      <c r="AB15" s="35"/>
      <c r="AC15" s="33"/>
      <c r="AE15" s="35"/>
      <c r="AF15" s="33"/>
      <c r="AH15" s="35"/>
      <c r="AI15" s="33"/>
      <c r="AK15" s="35"/>
      <c r="AL15" s="33"/>
      <c r="AM15" s="34"/>
      <c r="AN15" s="35"/>
      <c r="AO15" s="33"/>
      <c r="AP15" s="34"/>
      <c r="AQ15" s="35"/>
      <c r="AR15" s="33"/>
      <c r="AT15" s="35"/>
      <c r="AU15" s="33"/>
      <c r="AW15" s="35"/>
      <c r="AX15" s="33"/>
      <c r="AZ15" s="35"/>
      <c r="BA15" s="33"/>
      <c r="BB15" s="34"/>
      <c r="BC15" s="35"/>
      <c r="BD15" s="33"/>
      <c r="BE15" s="34"/>
      <c r="BF15" s="35"/>
      <c r="BG15" s="33"/>
      <c r="BI15" s="35"/>
      <c r="BJ15" s="33"/>
      <c r="BL15" s="35"/>
      <c r="BM15" s="33"/>
      <c r="BO15" s="35"/>
      <c r="BP15" s="33"/>
      <c r="BR15" s="35"/>
      <c r="BS15" s="33"/>
    </row>
    <row r="16" spans="1:72" ht="16" customHeight="1" x14ac:dyDescent="0.3">
      <c r="A16" s="36" t="s">
        <v>59</v>
      </c>
      <c r="B16" s="37"/>
      <c r="C16" s="25"/>
      <c r="D16" s="25"/>
      <c r="E16" s="26"/>
      <c r="F16" s="28"/>
      <c r="G16" s="25"/>
      <c r="H16" s="26"/>
      <c r="I16" s="29"/>
      <c r="J16" s="25"/>
      <c r="K16" s="26"/>
      <c r="L16" s="29"/>
      <c r="M16" s="25"/>
      <c r="N16" s="26"/>
      <c r="O16" s="38"/>
      <c r="P16" s="25"/>
      <c r="Q16" s="26"/>
      <c r="R16" s="38"/>
      <c r="S16" s="25"/>
      <c r="T16" s="26"/>
      <c r="U16" s="28"/>
      <c r="V16" s="25"/>
      <c r="W16" s="26"/>
      <c r="X16" s="29"/>
      <c r="Y16" s="25"/>
      <c r="Z16" s="26"/>
      <c r="AA16" s="29"/>
      <c r="AB16" s="25"/>
      <c r="AC16" s="26"/>
      <c r="AD16" s="38"/>
      <c r="AE16" s="25"/>
      <c r="AF16" s="26"/>
      <c r="AG16" s="38"/>
      <c r="AH16" s="25"/>
      <c r="AI16" s="26"/>
      <c r="AJ16" s="28"/>
      <c r="AK16" s="25"/>
      <c r="AL16" s="26"/>
      <c r="AM16" s="29"/>
      <c r="AN16" s="25"/>
      <c r="AO16" s="26"/>
      <c r="AP16" s="29"/>
      <c r="AQ16" s="25"/>
      <c r="AR16" s="26"/>
      <c r="AS16" s="38"/>
      <c r="AT16" s="25"/>
      <c r="AU16" s="26"/>
      <c r="AV16" s="38"/>
      <c r="AW16" s="25"/>
      <c r="AX16" s="26"/>
      <c r="AY16" s="28"/>
      <c r="AZ16" s="25"/>
      <c r="BA16" s="26"/>
      <c r="BB16" s="29"/>
      <c r="BC16" s="25"/>
      <c r="BD16" s="26"/>
      <c r="BE16" s="29"/>
      <c r="BF16" s="25"/>
      <c r="BG16" s="26"/>
      <c r="BH16" s="38"/>
      <c r="BI16" s="25"/>
      <c r="BJ16" s="26"/>
      <c r="BK16" s="38"/>
      <c r="BL16" s="25"/>
      <c r="BM16" s="26"/>
      <c r="BN16" s="38"/>
      <c r="BO16" s="25"/>
      <c r="BP16" s="26"/>
      <c r="BQ16" s="38"/>
      <c r="BR16" s="25"/>
      <c r="BS16" s="26"/>
      <c r="BT16" s="27"/>
    </row>
    <row r="17" spans="1:72" ht="26" x14ac:dyDescent="0.3">
      <c r="A17" s="23" t="s">
        <v>60</v>
      </c>
      <c r="B17" s="24" t="s">
        <v>61</v>
      </c>
      <c r="C17" s="25">
        <v>0</v>
      </c>
      <c r="D17" s="25">
        <v>0</v>
      </c>
      <c r="E17" s="26">
        <f t="shared" ref="E17:E20" si="23">IFERROR(ROUND((D17-C17)/C17,4),0)</f>
        <v>0</v>
      </c>
      <c r="F17" s="28"/>
      <c r="G17" s="25">
        <v>0</v>
      </c>
      <c r="H17" s="26">
        <f t="shared" ref="H17:H20" si="24">IFERROR(ROUND((G17-D17)/D17,4),0)</f>
        <v>0</v>
      </c>
      <c r="I17" s="29"/>
      <c r="J17" s="25">
        <v>0</v>
      </c>
      <c r="K17" s="26">
        <f t="shared" ref="K17:K20" si="25">IFERROR(ROUND((J17-G17)/G17,4),0)</f>
        <v>0</v>
      </c>
      <c r="L17" s="29"/>
      <c r="M17" s="25">
        <v>0</v>
      </c>
      <c r="N17" s="26">
        <f t="shared" ref="N17:N20" si="26">IFERROR(ROUND((M17-J17)/J17,4),0)</f>
        <v>0</v>
      </c>
      <c r="O17" s="38"/>
      <c r="P17" s="25">
        <v>0</v>
      </c>
      <c r="Q17" s="26">
        <f t="shared" ref="Q17:Q20" si="27">IFERROR(ROUND((P17-M17)/M17,4),0)</f>
        <v>0</v>
      </c>
      <c r="R17" s="38"/>
      <c r="S17" s="25">
        <v>0</v>
      </c>
      <c r="T17" s="26">
        <f t="shared" ref="T17:T20" si="28">IFERROR(ROUND((S17-P17)/P17,4),0)</f>
        <v>0</v>
      </c>
      <c r="U17" s="28"/>
      <c r="V17" s="25">
        <v>0</v>
      </c>
      <c r="W17" s="26">
        <f t="shared" ref="W17:W20" si="29">IFERROR(ROUND((V17-S17)/S17,4),0)</f>
        <v>0</v>
      </c>
      <c r="X17" s="29"/>
      <c r="Y17" s="25">
        <v>0</v>
      </c>
      <c r="Z17" s="26">
        <f t="shared" ref="Z17:Z20" si="30">IFERROR(ROUND((Y17-V17)/V17,4),0)</f>
        <v>0</v>
      </c>
      <c r="AA17" s="29"/>
      <c r="AB17" s="25">
        <v>0</v>
      </c>
      <c r="AC17" s="26">
        <f t="shared" ref="AC17:AC20" si="31">IFERROR(ROUND((AB17-Y17)/Y17,4),0)</f>
        <v>0</v>
      </c>
      <c r="AD17" s="38"/>
      <c r="AE17" s="25">
        <v>0</v>
      </c>
      <c r="AF17" s="26">
        <f t="shared" ref="AF17:AF20" si="32">IFERROR(ROUND((AE17-AB17)/AB17,4),0)</f>
        <v>0</v>
      </c>
      <c r="AG17" s="38"/>
      <c r="AH17" s="39">
        <v>0</v>
      </c>
      <c r="AI17" s="26">
        <f t="shared" ref="AI17:AI20" si="33">IFERROR(ROUND((AH17-AE17)/AE17,4),0)</f>
        <v>0</v>
      </c>
      <c r="AJ17" s="28"/>
      <c r="AK17" s="25">
        <v>0</v>
      </c>
      <c r="AL17" s="26">
        <f t="shared" ref="AL17:AL20" si="34">IFERROR(ROUND((AK17-AH17)/AH17,4),0)</f>
        <v>0</v>
      </c>
      <c r="AM17" s="29"/>
      <c r="AN17" s="25">
        <v>0</v>
      </c>
      <c r="AO17" s="26">
        <f t="shared" ref="AO17:AO20" si="35">IFERROR(ROUND((AN17-AK17)/AK17,4),0)</f>
        <v>0</v>
      </c>
      <c r="AP17" s="29"/>
      <c r="AQ17" s="25">
        <v>0</v>
      </c>
      <c r="AR17" s="26">
        <f t="shared" ref="AR17:AR20" si="36">IFERROR(ROUND((AQ17-AN17)/AN17,4),0)</f>
        <v>0</v>
      </c>
      <c r="AS17" s="38"/>
      <c r="AT17" s="25">
        <v>0</v>
      </c>
      <c r="AU17" s="26">
        <f t="shared" ref="AU17:AU20" si="37">IFERROR(ROUND((AT17-AQ17)/AQ17,4),0)</f>
        <v>0</v>
      </c>
      <c r="AV17" s="38"/>
      <c r="AW17" s="25">
        <v>0</v>
      </c>
      <c r="AX17" s="26">
        <f t="shared" ref="AX17:AX20" si="38">IFERROR(ROUND((AW17-AT17)/AT17,4),0)</f>
        <v>0</v>
      </c>
      <c r="AY17" s="28"/>
      <c r="AZ17" s="25">
        <v>594.61</v>
      </c>
      <c r="BA17" s="26">
        <f t="shared" ref="BA17:BA20" si="39">IFERROR(ROUND((AZ17-AW17)/AW17,4),0)</f>
        <v>0</v>
      </c>
      <c r="BB17" s="29"/>
      <c r="BC17" s="25">
        <v>12491.17</v>
      </c>
      <c r="BD17" s="26">
        <f t="shared" ref="BD17:BD20" si="40">IFERROR(ROUND((BC17-AZ17)/AZ17,4),0)</f>
        <v>20.007300000000001</v>
      </c>
      <c r="BE17" s="28" t="s">
        <v>62</v>
      </c>
      <c r="BF17" s="25">
        <v>15463.69</v>
      </c>
      <c r="BG17" s="26">
        <f t="shared" ref="BG17:BG20" si="41">IFERROR(ROUND((BF17-BC17)/BC17,4),0)</f>
        <v>0.23799999999999999</v>
      </c>
      <c r="BH17" s="38" t="s">
        <v>63</v>
      </c>
      <c r="BI17" s="25">
        <v>0</v>
      </c>
      <c r="BJ17" s="26">
        <f t="shared" ref="BJ17:BJ20" si="42">IFERROR(ROUND((BI17-BF17)/BF17,4),0)</f>
        <v>-1</v>
      </c>
      <c r="BK17" s="38" t="s">
        <v>64</v>
      </c>
      <c r="BL17" s="25">
        <v>3516.11</v>
      </c>
      <c r="BM17" s="26">
        <f t="shared" ref="BM17:BM20" si="43">IFERROR(ROUND((BL17-BI17)/BI17,4),0)</f>
        <v>0</v>
      </c>
      <c r="BN17" s="38" t="s">
        <v>65</v>
      </c>
      <c r="BO17" s="25">
        <v>0</v>
      </c>
      <c r="BP17" s="26">
        <f t="shared" ref="BP17:BP20" si="44">IFERROR(ROUND((BO17-BL17)/BL17,4),0)</f>
        <v>-1</v>
      </c>
      <c r="BQ17" s="38" t="s">
        <v>64</v>
      </c>
      <c r="BR17" s="25">
        <v>12052.91</v>
      </c>
      <c r="BS17" s="26">
        <f t="shared" ref="BS17:BS20" si="45">IFERROR(ROUND((BR17-BO17)/BO17,4),0)</f>
        <v>0</v>
      </c>
      <c r="BT17" s="27" t="s">
        <v>66</v>
      </c>
    </row>
    <row r="18" spans="1:72" ht="39" x14ac:dyDescent="0.3">
      <c r="A18" s="40" t="s">
        <v>67</v>
      </c>
      <c r="B18" s="24" t="s">
        <v>68</v>
      </c>
      <c r="C18" s="25">
        <v>0</v>
      </c>
      <c r="D18" s="25">
        <v>0</v>
      </c>
      <c r="E18" s="26">
        <f t="shared" si="23"/>
        <v>0</v>
      </c>
      <c r="F18" s="28"/>
      <c r="G18" s="25">
        <v>0</v>
      </c>
      <c r="H18" s="26">
        <f t="shared" si="24"/>
        <v>0</v>
      </c>
      <c r="I18" s="29"/>
      <c r="J18" s="25">
        <v>0</v>
      </c>
      <c r="K18" s="26">
        <f t="shared" si="25"/>
        <v>0</v>
      </c>
      <c r="L18" s="29"/>
      <c r="M18" s="25">
        <v>0</v>
      </c>
      <c r="N18" s="26">
        <f t="shared" si="26"/>
        <v>0</v>
      </c>
      <c r="O18" s="38"/>
      <c r="P18" s="25">
        <v>0</v>
      </c>
      <c r="Q18" s="26">
        <f t="shared" si="27"/>
        <v>0</v>
      </c>
      <c r="R18" s="38"/>
      <c r="S18" s="25">
        <v>0</v>
      </c>
      <c r="T18" s="26">
        <f t="shared" si="28"/>
        <v>0</v>
      </c>
      <c r="U18" s="28"/>
      <c r="V18" s="25">
        <v>0</v>
      </c>
      <c r="W18" s="26">
        <f t="shared" si="29"/>
        <v>0</v>
      </c>
      <c r="X18" s="29"/>
      <c r="Y18" s="25">
        <v>0</v>
      </c>
      <c r="Z18" s="26">
        <f t="shared" si="30"/>
        <v>0</v>
      </c>
      <c r="AA18" s="29"/>
      <c r="AB18" s="25">
        <v>0</v>
      </c>
      <c r="AC18" s="26">
        <f t="shared" si="31"/>
        <v>0</v>
      </c>
      <c r="AD18" s="38"/>
      <c r="AE18" s="25">
        <v>0</v>
      </c>
      <c r="AF18" s="26">
        <f t="shared" si="32"/>
        <v>0</v>
      </c>
      <c r="AG18" s="38"/>
      <c r="AH18" s="39">
        <v>0</v>
      </c>
      <c r="AI18" s="26">
        <f t="shared" si="33"/>
        <v>0</v>
      </c>
      <c r="AJ18" s="28"/>
      <c r="AK18" s="25">
        <v>0</v>
      </c>
      <c r="AL18" s="26">
        <f t="shared" si="34"/>
        <v>0</v>
      </c>
      <c r="AM18" s="29"/>
      <c r="AN18" s="25">
        <v>0</v>
      </c>
      <c r="AO18" s="26">
        <f t="shared" si="35"/>
        <v>0</v>
      </c>
      <c r="AP18" s="29"/>
      <c r="AQ18" s="25">
        <v>0</v>
      </c>
      <c r="AR18" s="26">
        <f t="shared" si="36"/>
        <v>0</v>
      </c>
      <c r="AS18" s="38"/>
      <c r="AT18" s="25">
        <v>5170.5</v>
      </c>
      <c r="AU18" s="26">
        <f t="shared" si="37"/>
        <v>0</v>
      </c>
      <c r="AV18" s="38"/>
      <c r="AW18" s="25">
        <v>19797.45</v>
      </c>
      <c r="AX18" s="26">
        <f t="shared" si="38"/>
        <v>2.8289</v>
      </c>
      <c r="AY18" s="28" t="s">
        <v>69</v>
      </c>
      <c r="AZ18" s="25">
        <v>33929.94</v>
      </c>
      <c r="BA18" s="26">
        <f t="shared" si="39"/>
        <v>0.71389999999999998</v>
      </c>
      <c r="BB18" s="28" t="s">
        <v>70</v>
      </c>
      <c r="BC18" s="25">
        <v>31409.86</v>
      </c>
      <c r="BD18" s="26">
        <f t="shared" si="40"/>
        <v>-7.4300000000000005E-2</v>
      </c>
      <c r="BE18" s="29"/>
      <c r="BF18" s="25">
        <v>35209.85</v>
      </c>
      <c r="BG18" s="26">
        <f t="shared" si="41"/>
        <v>0.121</v>
      </c>
      <c r="BH18" s="38" t="s">
        <v>71</v>
      </c>
      <c r="BI18" s="25">
        <v>22445.87</v>
      </c>
      <c r="BJ18" s="26">
        <f t="shared" si="42"/>
        <v>-0.36249999999999999</v>
      </c>
      <c r="BK18" s="38" t="s">
        <v>71</v>
      </c>
      <c r="BL18" s="25">
        <v>41060.83</v>
      </c>
      <c r="BM18" s="26">
        <f t="shared" si="43"/>
        <v>0.82930000000000004</v>
      </c>
      <c r="BN18" s="38" t="s">
        <v>71</v>
      </c>
      <c r="BO18" s="25">
        <v>43986.89</v>
      </c>
      <c r="BP18" s="26">
        <f t="shared" si="44"/>
        <v>7.1300000000000002E-2</v>
      </c>
      <c r="BQ18" s="38"/>
      <c r="BR18" s="25">
        <v>28818.66</v>
      </c>
      <c r="BS18" s="26">
        <f t="shared" si="45"/>
        <v>-0.3448</v>
      </c>
      <c r="BT18" s="38" t="s">
        <v>71</v>
      </c>
    </row>
    <row r="19" spans="1:72" ht="39" x14ac:dyDescent="0.3">
      <c r="A19" s="40" t="s">
        <v>72</v>
      </c>
      <c r="B19" s="24" t="s">
        <v>73</v>
      </c>
      <c r="C19" s="25">
        <v>0</v>
      </c>
      <c r="D19" s="25">
        <v>0</v>
      </c>
      <c r="E19" s="26">
        <f t="shared" si="23"/>
        <v>0</v>
      </c>
      <c r="F19" s="28"/>
      <c r="G19" s="25">
        <v>0</v>
      </c>
      <c r="H19" s="26">
        <f t="shared" si="24"/>
        <v>0</v>
      </c>
      <c r="I19" s="29"/>
      <c r="J19" s="25">
        <v>0</v>
      </c>
      <c r="K19" s="26">
        <f t="shared" si="25"/>
        <v>0</v>
      </c>
      <c r="L19" s="29"/>
      <c r="M19" s="25">
        <v>0</v>
      </c>
      <c r="N19" s="26">
        <f t="shared" si="26"/>
        <v>0</v>
      </c>
      <c r="O19" s="38"/>
      <c r="P19" s="25">
        <v>0</v>
      </c>
      <c r="Q19" s="26">
        <f t="shared" si="27"/>
        <v>0</v>
      </c>
      <c r="R19" s="38"/>
      <c r="S19" s="25">
        <v>0</v>
      </c>
      <c r="T19" s="26">
        <f t="shared" si="28"/>
        <v>0</v>
      </c>
      <c r="U19" s="28"/>
      <c r="V19" s="25">
        <v>0</v>
      </c>
      <c r="W19" s="26">
        <f t="shared" si="29"/>
        <v>0</v>
      </c>
      <c r="X19" s="29"/>
      <c r="Y19" s="25">
        <v>0</v>
      </c>
      <c r="Z19" s="26">
        <f t="shared" si="30"/>
        <v>0</v>
      </c>
      <c r="AA19" s="29"/>
      <c r="AB19" s="25">
        <v>0</v>
      </c>
      <c r="AC19" s="26">
        <f t="shared" si="31"/>
        <v>0</v>
      </c>
      <c r="AD19" s="38"/>
      <c r="AE19" s="25">
        <v>0</v>
      </c>
      <c r="AF19" s="26">
        <f t="shared" si="32"/>
        <v>0</v>
      </c>
      <c r="AG19" s="38"/>
      <c r="AH19" s="39">
        <v>0</v>
      </c>
      <c r="AI19" s="26">
        <f t="shared" si="33"/>
        <v>0</v>
      </c>
      <c r="AJ19" s="28"/>
      <c r="AK19" s="25">
        <v>0</v>
      </c>
      <c r="AL19" s="26">
        <f t="shared" si="34"/>
        <v>0</v>
      </c>
      <c r="AM19" s="29"/>
      <c r="AN19" s="25">
        <v>0</v>
      </c>
      <c r="AO19" s="26">
        <f t="shared" si="35"/>
        <v>0</v>
      </c>
      <c r="AP19" s="29"/>
      <c r="AQ19" s="25">
        <v>0</v>
      </c>
      <c r="AR19" s="26">
        <f t="shared" si="36"/>
        <v>0</v>
      </c>
      <c r="AS19" s="38"/>
      <c r="AT19" s="25">
        <v>2438.71</v>
      </c>
      <c r="AU19" s="26">
        <f t="shared" si="37"/>
        <v>0</v>
      </c>
      <c r="AV19" s="38"/>
      <c r="AW19" s="25">
        <v>95.61</v>
      </c>
      <c r="AX19" s="26">
        <f t="shared" si="38"/>
        <v>-0.96079999999999999</v>
      </c>
      <c r="AY19" s="28" t="s">
        <v>47</v>
      </c>
      <c r="AZ19" s="25">
        <v>653.75</v>
      </c>
      <c r="BA19" s="26">
        <f t="shared" si="39"/>
        <v>5.8376999999999999</v>
      </c>
      <c r="BB19" s="28" t="s">
        <v>74</v>
      </c>
      <c r="BC19" s="25">
        <v>-39124.36</v>
      </c>
      <c r="BD19" s="26">
        <f t="shared" si="40"/>
        <v>-60.8461</v>
      </c>
      <c r="BE19" s="28" t="s">
        <v>75</v>
      </c>
      <c r="BF19" s="25">
        <v>28695.42</v>
      </c>
      <c r="BG19" s="26">
        <f>IFERROR(ROUND((BF19-BC19)/BC19,4),0)</f>
        <v>-1.7334000000000001</v>
      </c>
      <c r="BH19" s="38" t="s">
        <v>76</v>
      </c>
      <c r="BI19" s="25">
        <v>12393.18</v>
      </c>
      <c r="BJ19" s="26">
        <f t="shared" si="42"/>
        <v>-0.56810000000000005</v>
      </c>
      <c r="BK19" s="38" t="s">
        <v>47</v>
      </c>
      <c r="BL19" s="25">
        <v>8886.74</v>
      </c>
      <c r="BM19" s="26">
        <f t="shared" si="43"/>
        <v>-0.28289999999999998</v>
      </c>
      <c r="BN19" s="38" t="s">
        <v>47</v>
      </c>
      <c r="BO19" s="25">
        <v>7644.37</v>
      </c>
      <c r="BP19" s="26">
        <f t="shared" si="44"/>
        <v>-0.13980000000000001</v>
      </c>
      <c r="BQ19" s="38" t="s">
        <v>47</v>
      </c>
      <c r="BR19" s="25">
        <v>8773.39</v>
      </c>
      <c r="BS19" s="26">
        <f t="shared" si="45"/>
        <v>0.1477</v>
      </c>
      <c r="BT19" s="27" t="s">
        <v>47</v>
      </c>
    </row>
    <row r="20" spans="1:72" ht="16" customHeight="1" x14ac:dyDescent="0.3">
      <c r="A20" s="32"/>
      <c r="B20" s="24" t="s">
        <v>77</v>
      </c>
      <c r="C20" s="25">
        <f>SUBTOTAL(9,C17:C19)</f>
        <v>0</v>
      </c>
      <c r="D20" s="25">
        <f>SUBTOTAL(9,D17:D19)</f>
        <v>0</v>
      </c>
      <c r="E20" s="26">
        <f t="shared" si="23"/>
        <v>0</v>
      </c>
      <c r="F20" s="28"/>
      <c r="G20" s="25">
        <f>SUBTOTAL(9,G17:G19)</f>
        <v>0</v>
      </c>
      <c r="H20" s="26">
        <f t="shared" si="24"/>
        <v>0</v>
      </c>
      <c r="I20" s="29"/>
      <c r="J20" s="25">
        <f>SUBTOTAL(9,J17:J19)</f>
        <v>0</v>
      </c>
      <c r="K20" s="26">
        <f t="shared" si="25"/>
        <v>0</v>
      </c>
      <c r="L20" s="29"/>
      <c r="M20" s="25">
        <f>SUBTOTAL(9,M17:M19)</f>
        <v>0</v>
      </c>
      <c r="N20" s="26">
        <f t="shared" si="26"/>
        <v>0</v>
      </c>
      <c r="O20" s="38"/>
      <c r="P20" s="25">
        <f>SUBTOTAL(9,P17:P19)</f>
        <v>0</v>
      </c>
      <c r="Q20" s="26">
        <f t="shared" si="27"/>
        <v>0</v>
      </c>
      <c r="R20" s="38"/>
      <c r="S20" s="25">
        <f>SUBTOTAL(9,S17:S19)</f>
        <v>0</v>
      </c>
      <c r="T20" s="26">
        <f t="shared" si="28"/>
        <v>0</v>
      </c>
      <c r="U20" s="28"/>
      <c r="V20" s="25">
        <f>SUBTOTAL(9,V17:V19)</f>
        <v>0</v>
      </c>
      <c r="W20" s="26">
        <f t="shared" si="29"/>
        <v>0</v>
      </c>
      <c r="X20" s="29"/>
      <c r="Y20" s="25">
        <f>SUBTOTAL(9,Y17:Y19)</f>
        <v>0</v>
      </c>
      <c r="Z20" s="26">
        <f t="shared" si="30"/>
        <v>0</v>
      </c>
      <c r="AA20" s="29"/>
      <c r="AB20" s="25">
        <f>SUBTOTAL(9,AB17:AB19)</f>
        <v>0</v>
      </c>
      <c r="AC20" s="26">
        <f t="shared" si="31"/>
        <v>0</v>
      </c>
      <c r="AD20" s="38"/>
      <c r="AE20" s="25">
        <f>SUBTOTAL(9,AE17:AE19)</f>
        <v>0</v>
      </c>
      <c r="AF20" s="26">
        <f t="shared" si="32"/>
        <v>0</v>
      </c>
      <c r="AG20" s="38"/>
      <c r="AH20" s="25">
        <f>SUBTOTAL(9,AH17:AH19)</f>
        <v>0</v>
      </c>
      <c r="AI20" s="26">
        <f t="shared" si="33"/>
        <v>0</v>
      </c>
      <c r="AJ20" s="28"/>
      <c r="AK20" s="25">
        <f>SUBTOTAL(9,AK17:AK19)</f>
        <v>0</v>
      </c>
      <c r="AL20" s="26">
        <f t="shared" si="34"/>
        <v>0</v>
      </c>
      <c r="AM20" s="29"/>
      <c r="AN20" s="25">
        <f>SUBTOTAL(9,AN17:AN19)</f>
        <v>0</v>
      </c>
      <c r="AO20" s="26">
        <f t="shared" si="35"/>
        <v>0</v>
      </c>
      <c r="AP20" s="29"/>
      <c r="AQ20" s="25">
        <f>SUBTOTAL(9,AQ17:AQ19)</f>
        <v>0</v>
      </c>
      <c r="AR20" s="26">
        <f t="shared" si="36"/>
        <v>0</v>
      </c>
      <c r="AS20" s="38"/>
      <c r="AT20" s="25">
        <f>SUBTOTAL(9,AT17:AT19)</f>
        <v>7609.21</v>
      </c>
      <c r="AU20" s="26">
        <f t="shared" si="37"/>
        <v>0</v>
      </c>
      <c r="AV20" s="38"/>
      <c r="AW20" s="25">
        <f>SUBTOTAL(9,AW17:AW19)</f>
        <v>19893.060000000001</v>
      </c>
      <c r="AX20" s="26">
        <f t="shared" si="38"/>
        <v>1.6143000000000001</v>
      </c>
      <c r="AY20" s="28"/>
      <c r="AZ20" s="25">
        <f>SUBTOTAL(9,AZ17:AZ19)</f>
        <v>35178.300000000003</v>
      </c>
      <c r="BA20" s="26">
        <f t="shared" si="39"/>
        <v>0.76839999999999997</v>
      </c>
      <c r="BB20" s="29"/>
      <c r="BC20" s="25">
        <f>SUBTOTAL(9,BC17:BC19)</f>
        <v>4776.6699999999983</v>
      </c>
      <c r="BD20" s="26">
        <f t="shared" si="40"/>
        <v>-0.86419999999999997</v>
      </c>
      <c r="BE20" s="29"/>
      <c r="BF20" s="25">
        <f>SUBTOTAL(9,BF17:BF19)</f>
        <v>79368.959999999992</v>
      </c>
      <c r="BG20" s="26">
        <f t="shared" si="41"/>
        <v>15.616</v>
      </c>
      <c r="BH20" s="38"/>
      <c r="BI20" s="25">
        <f>SUBTOTAL(9,BI17:BI19)</f>
        <v>34839.050000000003</v>
      </c>
      <c r="BJ20" s="26">
        <f t="shared" si="42"/>
        <v>-0.56100000000000005</v>
      </c>
      <c r="BK20" s="38"/>
      <c r="BL20" s="25">
        <f>SUBTOTAL(9,BL17:BL19)</f>
        <v>53463.68</v>
      </c>
      <c r="BM20" s="26">
        <f t="shared" si="43"/>
        <v>0.53459999999999996</v>
      </c>
      <c r="BN20" s="38"/>
      <c r="BO20" s="25">
        <f>SUBTOTAL(9,BO17:BO19)</f>
        <v>51631.26</v>
      </c>
      <c r="BP20" s="26">
        <f t="shared" si="44"/>
        <v>-3.4299999999999997E-2</v>
      </c>
      <c r="BQ20" s="38"/>
      <c r="BR20" s="25">
        <f>SUBTOTAL(9,BR17:BR19)</f>
        <v>49644.959999999999</v>
      </c>
      <c r="BS20" s="26">
        <f t="shared" si="45"/>
        <v>-3.85E-2</v>
      </c>
      <c r="BT20" s="27"/>
    </row>
    <row r="21" spans="1:72" x14ac:dyDescent="0.3">
      <c r="A21" s="41"/>
      <c r="B21" s="42"/>
      <c r="C21" s="42"/>
      <c r="D21" s="42"/>
      <c r="E21" s="42"/>
      <c r="F21" s="27"/>
      <c r="G21" s="42"/>
      <c r="H21" s="42"/>
      <c r="I21" s="27"/>
      <c r="J21" s="43"/>
      <c r="K21" s="42"/>
      <c r="L21" s="27"/>
      <c r="M21" s="43"/>
      <c r="N21" s="42"/>
      <c r="O21" s="27"/>
      <c r="P21" s="43"/>
      <c r="Q21" s="42"/>
      <c r="R21" s="27"/>
      <c r="S21" s="43"/>
      <c r="T21" s="42"/>
      <c r="U21" s="27"/>
      <c r="V21" s="43"/>
      <c r="W21" s="42"/>
      <c r="X21" s="27"/>
      <c r="Y21" s="43"/>
      <c r="Z21" s="42"/>
      <c r="AA21" s="27"/>
      <c r="AB21" s="43"/>
      <c r="AC21" s="42"/>
      <c r="AD21" s="27"/>
      <c r="AE21" s="43"/>
      <c r="AF21" s="42"/>
      <c r="AG21" s="27"/>
      <c r="AH21" s="43"/>
      <c r="AI21" s="42"/>
      <c r="AJ21" s="27"/>
      <c r="AK21" s="43"/>
      <c r="AL21" s="42"/>
      <c r="AM21" s="27"/>
      <c r="AN21" s="43"/>
      <c r="AO21" s="42"/>
      <c r="AP21" s="27"/>
      <c r="AQ21" s="43"/>
      <c r="AR21" s="42"/>
      <c r="AS21" s="27"/>
      <c r="AT21" s="43"/>
      <c r="AU21" s="42"/>
      <c r="AV21" s="27"/>
      <c r="AW21" s="43"/>
      <c r="AX21" s="42"/>
      <c r="AY21" s="27"/>
      <c r="AZ21" s="43"/>
      <c r="BA21" s="42"/>
      <c r="BB21" s="27"/>
      <c r="BC21" s="43"/>
      <c r="BD21" s="42"/>
      <c r="BE21" s="27"/>
      <c r="BF21" s="43"/>
      <c r="BG21" s="42"/>
      <c r="BH21" s="27"/>
      <c r="BI21" s="43"/>
      <c r="BJ21" s="42"/>
      <c r="BK21" s="27"/>
      <c r="BL21" s="43"/>
      <c r="BM21" s="42"/>
      <c r="BN21" s="27"/>
      <c r="BO21" s="43"/>
      <c r="BP21" s="42"/>
      <c r="BQ21" s="27"/>
      <c r="BR21" s="43"/>
      <c r="BS21" s="42"/>
      <c r="BT21" s="27"/>
    </row>
    <row r="22" spans="1:72" ht="16" customHeight="1" x14ac:dyDescent="0.3">
      <c r="A22" s="32"/>
      <c r="B22" s="24" t="s">
        <v>78</v>
      </c>
      <c r="C22" s="25">
        <f>SUBTOTAL(9,C10:C21)</f>
        <v>85727.92</v>
      </c>
      <c r="D22" s="25">
        <f>SUBTOTAL(9,D10:D21)</f>
        <v>76021.77</v>
      </c>
      <c r="E22" s="26">
        <f t="shared" ref="E22" si="46">IFERROR(ROUND((D22-C22)/C22,4),0)</f>
        <v>-0.1132</v>
      </c>
      <c r="F22" s="28"/>
      <c r="G22" s="25">
        <f>SUBTOTAL(9,G10:G21)</f>
        <v>78163.290000000008</v>
      </c>
      <c r="H22" s="26">
        <f t="shared" ref="H22" si="47">IFERROR(ROUND((G22-D22)/D22,4),0)</f>
        <v>2.8199999999999999E-2</v>
      </c>
      <c r="I22" s="29"/>
      <c r="J22" s="25">
        <f>SUBTOTAL(9,J10:J21)</f>
        <v>93962.049999999988</v>
      </c>
      <c r="K22" s="26">
        <f t="shared" ref="K22" si="48">IFERROR(ROUND((J22-G22)/G22,4),0)</f>
        <v>0.2021</v>
      </c>
      <c r="L22" s="29"/>
      <c r="M22" s="25">
        <f>SUBTOTAL(9,M10:M21)</f>
        <v>52843.18</v>
      </c>
      <c r="N22" s="26">
        <f t="shared" ref="N22" si="49">IFERROR(ROUND((M22-J22)/J22,4),0)</f>
        <v>-0.43759999999999999</v>
      </c>
      <c r="O22" s="38"/>
      <c r="P22" s="25">
        <f>SUBTOTAL(9,P10:P21)</f>
        <v>99425.13</v>
      </c>
      <c r="Q22" s="26">
        <f t="shared" ref="Q22" si="50">IFERROR(ROUND((P22-M22)/M22,4),0)</f>
        <v>0.88149999999999995</v>
      </c>
      <c r="R22" s="38"/>
      <c r="S22" s="25">
        <f>SUBTOTAL(9,S10:S21)</f>
        <v>70078.42</v>
      </c>
      <c r="T22" s="26">
        <f t="shared" ref="T22" si="51">IFERROR(ROUND((S22-P22)/P22,4),0)</f>
        <v>-0.29520000000000002</v>
      </c>
      <c r="U22" s="28"/>
      <c r="V22" s="25">
        <f>SUBTOTAL(9,V10:V21)</f>
        <v>72011.13</v>
      </c>
      <c r="W22" s="26">
        <f t="shared" ref="W22" si="52">IFERROR(ROUND((V22-S22)/S22,4),0)</f>
        <v>2.76E-2</v>
      </c>
      <c r="X22" s="29"/>
      <c r="Y22" s="25">
        <f>SUBTOTAL(9,Y10:Y21)</f>
        <v>54029.619999999995</v>
      </c>
      <c r="Z22" s="26">
        <f t="shared" ref="Z22" si="53">IFERROR(ROUND((Y22-V22)/V22,4),0)</f>
        <v>-0.24970000000000001</v>
      </c>
      <c r="AA22" s="29"/>
      <c r="AB22" s="25">
        <f>SUBTOTAL(9,AB10:AB21)</f>
        <v>92959.28</v>
      </c>
      <c r="AC22" s="26">
        <f t="shared" ref="AC22" si="54">IFERROR(ROUND((AB22-Y22)/Y22,4),0)</f>
        <v>0.72050000000000003</v>
      </c>
      <c r="AD22" s="38"/>
      <c r="AE22" s="25">
        <f>SUBTOTAL(9,AE10:AE21)</f>
        <v>80388.450000000012</v>
      </c>
      <c r="AF22" s="26">
        <f t="shared" ref="AF22" si="55">IFERROR(ROUND((AE22-AB22)/AB22,4),0)</f>
        <v>-0.13519999999999999</v>
      </c>
      <c r="AG22" s="38"/>
      <c r="AH22" s="25">
        <f>SUBTOTAL(9,AH10:AH21)</f>
        <v>79539.64</v>
      </c>
      <c r="AI22" s="26">
        <f t="shared" ref="AI22" si="56">IFERROR(ROUND((AH22-AE22)/AE22,4),0)</f>
        <v>-1.06E-2</v>
      </c>
      <c r="AJ22" s="28"/>
      <c r="AK22" s="25">
        <f>SUBTOTAL(9,AK10:AK21)</f>
        <v>88235.81</v>
      </c>
      <c r="AL22" s="26">
        <f t="shared" ref="AL22" si="57">IFERROR(ROUND((AK22-AH22)/AH22,4),0)</f>
        <v>0.10929999999999999</v>
      </c>
      <c r="AM22" s="29"/>
      <c r="AN22" s="25">
        <f>SUBTOTAL(9,AN10:AN21)</f>
        <v>84331.64</v>
      </c>
      <c r="AO22" s="26">
        <f t="shared" ref="AO22" si="58">IFERROR(ROUND((AN22-AK22)/AK22,4),0)</f>
        <v>-4.4200000000000003E-2</v>
      </c>
      <c r="AP22" s="29"/>
      <c r="AQ22" s="25">
        <f>SUBTOTAL(9,AQ10:AQ21)</f>
        <v>65561.23</v>
      </c>
      <c r="AR22" s="26">
        <f t="shared" ref="AR22" si="59">IFERROR(ROUND((AQ22-AN22)/AN22,4),0)</f>
        <v>-0.22259999999999999</v>
      </c>
      <c r="AS22" s="38"/>
      <c r="AT22" s="25">
        <f>SUBTOTAL(9,AT10:AT21)</f>
        <v>102708.44000000002</v>
      </c>
      <c r="AU22" s="26">
        <f t="shared" ref="AU22" si="60">IFERROR(ROUND((AT22-AQ22)/AQ22,4),0)</f>
        <v>0.56659999999999999</v>
      </c>
      <c r="AV22" s="38"/>
      <c r="AW22" s="25">
        <f>SUBTOTAL(9,AW10:AW21)</f>
        <v>121587.98999999999</v>
      </c>
      <c r="AX22" s="26">
        <f t="shared" ref="AX22" si="61">IFERROR(ROUND((AW22-AT22)/AT22,4),0)</f>
        <v>0.18379999999999999</v>
      </c>
      <c r="AY22" s="28"/>
      <c r="AZ22" s="25">
        <f>SUBTOTAL(9,AZ10:AZ21)</f>
        <v>128705.23</v>
      </c>
      <c r="BA22" s="26">
        <f t="shared" ref="BA22" si="62">IFERROR(ROUND((AZ22-AW22)/AW22,4),0)</f>
        <v>5.8500000000000003E-2</v>
      </c>
      <c r="BB22" s="29"/>
      <c r="BC22" s="25">
        <f>SUBTOTAL(9,BC10:BC21)</f>
        <v>86582.97</v>
      </c>
      <c r="BD22" s="26">
        <f t="shared" ref="BD22" si="63">IFERROR(ROUND((BC22-AZ22)/AZ22,4),0)</f>
        <v>-0.32729999999999998</v>
      </c>
      <c r="BE22" s="29"/>
      <c r="BF22" s="25">
        <f>SUBTOTAL(9,BF10:BF21)</f>
        <v>199665.27000000002</v>
      </c>
      <c r="BG22" s="26">
        <f t="shared" ref="BG22" si="64">IFERROR(ROUND((BF22-BC22)/BC22,4),0)</f>
        <v>1.3061</v>
      </c>
      <c r="BH22" s="38"/>
      <c r="BI22" s="25">
        <f>SUBTOTAL(9,BI10:BI21)</f>
        <v>198903.21999999997</v>
      </c>
      <c r="BJ22" s="26">
        <f t="shared" ref="BJ22" si="65">IFERROR(ROUND((BI22-BF22)/BF22,4),0)</f>
        <v>-3.8E-3</v>
      </c>
      <c r="BK22" s="38"/>
      <c r="BL22" s="25">
        <f>SUBTOTAL(9,BL10:BL21)</f>
        <v>298708.20999999996</v>
      </c>
      <c r="BM22" s="26">
        <f t="shared" ref="BM22" si="66">IFERROR(ROUND((BL22-BI22)/BI22,4),0)</f>
        <v>0.50180000000000002</v>
      </c>
      <c r="BN22" s="38"/>
      <c r="BO22" s="25">
        <f>SUBTOTAL(9,BO10:BO21)</f>
        <v>182403.63</v>
      </c>
      <c r="BP22" s="26">
        <f t="shared" ref="BP22" si="67">IFERROR(ROUND((BO22-BL22)/BL22,4),0)</f>
        <v>-0.38940000000000002</v>
      </c>
      <c r="BQ22" s="38"/>
      <c r="BR22" s="25">
        <f>SUBTOTAL(9,BR10:BR21)</f>
        <v>281444.7</v>
      </c>
      <c r="BS22" s="26">
        <f t="shared" ref="BS22" si="68">IFERROR(ROUND((BR22-BO22)/BO22,4),0)</f>
        <v>0.54300000000000004</v>
      </c>
      <c r="BT22" s="27"/>
    </row>
    <row r="23" spans="1:72" x14ac:dyDescent="0.3">
      <c r="A23" s="13"/>
    </row>
    <row r="24" spans="1:72" x14ac:dyDescent="0.3">
      <c r="A24" s="13"/>
    </row>
    <row r="25" spans="1:72" x14ac:dyDescent="0.3">
      <c r="A25" s="13"/>
    </row>
    <row r="26" spans="1:72" x14ac:dyDescent="0.3">
      <c r="A26" s="13"/>
    </row>
    <row r="27" spans="1:72" x14ac:dyDescent="0.3">
      <c r="A27" s="13"/>
    </row>
    <row r="28" spans="1:72" x14ac:dyDescent="0.3">
      <c r="A28" s="13"/>
    </row>
    <row r="29" spans="1:72" x14ac:dyDescent="0.3">
      <c r="A29" s="13"/>
    </row>
    <row r="30" spans="1:72" x14ac:dyDescent="0.3">
      <c r="A30" s="13"/>
    </row>
    <row r="31" spans="1:72" x14ac:dyDescent="0.3">
      <c r="A31" s="13"/>
    </row>
    <row r="32" spans="1:72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</sheetData>
  <mergeCells count="3">
    <mergeCell ref="A1:BT1"/>
    <mergeCell ref="A2:BT2"/>
    <mergeCell ref="A3:BT3"/>
  </mergeCells>
  <conditionalFormatting sqref="E10:E14 H10:H14 K10:K14 N10:N14 Q10:Q14 E16:E20 H16:H20 K16:K20 N16:N20 Q16:Q20 T16:T20 W16:W20 Z16:Z20 AC16:AC20 AF16:AF20 AI16:AI20 AL16:AL20 AO16:AO20 AR16:AR20 AU16:AU20 AX16:AX20 BA16:BA20 BD16:BD20 BG16:BG20 BJ16:BJ20 BM16:BM20 BP16:BP20 BS16:BS20">
    <cfRule type="cellIs" dxfId="65" priority="66" operator="greaterThan">
      <formula>0.1</formula>
    </cfRule>
    <cfRule type="cellIs" dxfId="64" priority="65" operator="lessThan">
      <formula>-0.1</formula>
    </cfRule>
  </conditionalFormatting>
  <conditionalFormatting sqref="E22">
    <cfRule type="cellIs" dxfId="63" priority="64" operator="greaterThan">
      <formula>0.1</formula>
    </cfRule>
    <cfRule type="cellIs" dxfId="62" priority="63" operator="lessThan">
      <formula>-0.1</formula>
    </cfRule>
  </conditionalFormatting>
  <conditionalFormatting sqref="H22">
    <cfRule type="cellIs" dxfId="61" priority="62" operator="greaterThan">
      <formula>0.1</formula>
    </cfRule>
    <cfRule type="cellIs" dxfId="60" priority="61" operator="lessThan">
      <formula>-0.1</formula>
    </cfRule>
  </conditionalFormatting>
  <conditionalFormatting sqref="K22">
    <cfRule type="cellIs" dxfId="59" priority="41" operator="lessThan">
      <formula>-0.1</formula>
    </cfRule>
    <cfRule type="cellIs" dxfId="58" priority="42" operator="greaterThan">
      <formula>0.1</formula>
    </cfRule>
  </conditionalFormatting>
  <conditionalFormatting sqref="N22">
    <cfRule type="cellIs" dxfId="57" priority="40" operator="greaterThan">
      <formula>0.1</formula>
    </cfRule>
    <cfRule type="cellIs" dxfId="56" priority="39" operator="lessThan">
      <formula>-0.1</formula>
    </cfRule>
  </conditionalFormatting>
  <conditionalFormatting sqref="Q22">
    <cfRule type="cellIs" dxfId="55" priority="38" operator="greaterThan">
      <formula>0.1</formula>
    </cfRule>
    <cfRule type="cellIs" dxfId="54" priority="37" operator="lessThan">
      <formula>-0.1</formula>
    </cfRule>
  </conditionalFormatting>
  <conditionalFormatting sqref="T10:T14">
    <cfRule type="cellIs" dxfId="53" priority="60" operator="greaterThan">
      <formula>0.1</formula>
    </cfRule>
    <cfRule type="cellIs" dxfId="52" priority="59" operator="lessThan">
      <formula>-0.1</formula>
    </cfRule>
  </conditionalFormatting>
  <conditionalFormatting sqref="T22">
    <cfRule type="cellIs" dxfId="51" priority="36" operator="greaterThan">
      <formula>0.1</formula>
    </cfRule>
    <cfRule type="cellIs" dxfId="50" priority="35" operator="lessThan">
      <formula>-0.1</formula>
    </cfRule>
  </conditionalFormatting>
  <conditionalFormatting sqref="W10:W14 Z10:Z14 AC10:AC14 AF10:AF14">
    <cfRule type="cellIs" dxfId="49" priority="57" operator="lessThan">
      <formula>-0.1</formula>
    </cfRule>
    <cfRule type="cellIs" dxfId="48" priority="58" operator="greaterThan">
      <formula>0.1</formula>
    </cfRule>
  </conditionalFormatting>
  <conditionalFormatting sqref="W22">
    <cfRule type="cellIs" dxfId="47" priority="33" operator="lessThan">
      <formula>-0.1</formula>
    </cfRule>
    <cfRule type="cellIs" dxfId="46" priority="34" operator="greaterThan">
      <formula>0.1</formula>
    </cfRule>
  </conditionalFormatting>
  <conditionalFormatting sqref="Z22">
    <cfRule type="cellIs" dxfId="45" priority="32" operator="greaterThan">
      <formula>0.1</formula>
    </cfRule>
    <cfRule type="cellIs" dxfId="44" priority="31" operator="lessThan">
      <formula>-0.1</formula>
    </cfRule>
  </conditionalFormatting>
  <conditionalFormatting sqref="AC22">
    <cfRule type="cellIs" dxfId="43" priority="30" operator="greaterThan">
      <formula>0.1</formula>
    </cfRule>
    <cfRule type="cellIs" dxfId="42" priority="29" operator="lessThan">
      <formula>-0.1</formula>
    </cfRule>
  </conditionalFormatting>
  <conditionalFormatting sqref="AF22">
    <cfRule type="cellIs" dxfId="41" priority="28" operator="greaterThan">
      <formula>0.1</formula>
    </cfRule>
    <cfRule type="cellIs" dxfId="40" priority="27" operator="lessThan">
      <formula>-0.1</formula>
    </cfRule>
  </conditionalFormatting>
  <conditionalFormatting sqref="AI10:AI14">
    <cfRule type="cellIs" dxfId="39" priority="56" operator="greaterThan">
      <formula>0.1</formula>
    </cfRule>
    <cfRule type="cellIs" dxfId="38" priority="55" operator="lessThan">
      <formula>-0.1</formula>
    </cfRule>
  </conditionalFormatting>
  <conditionalFormatting sqref="AI22">
    <cfRule type="cellIs" dxfId="37" priority="25" operator="lessThan">
      <formula>-0.1</formula>
    </cfRule>
    <cfRule type="cellIs" dxfId="36" priority="26" operator="greaterThan">
      <formula>0.1</formula>
    </cfRule>
  </conditionalFormatting>
  <conditionalFormatting sqref="AL10:AL14 AO10:AO14 AR10:AR14 AU10:AU14">
    <cfRule type="cellIs" dxfId="35" priority="54" operator="greaterThan">
      <formula>0.1</formula>
    </cfRule>
    <cfRule type="cellIs" dxfId="34" priority="53" operator="lessThan">
      <formula>-0.1</formula>
    </cfRule>
  </conditionalFormatting>
  <conditionalFormatting sqref="AL22">
    <cfRule type="cellIs" dxfId="33" priority="23" operator="lessThan">
      <formula>-0.1</formula>
    </cfRule>
    <cfRule type="cellIs" dxfId="32" priority="24" operator="greaterThan">
      <formula>0.1</formula>
    </cfRule>
  </conditionalFormatting>
  <conditionalFormatting sqref="AO22">
    <cfRule type="cellIs" dxfId="31" priority="21" operator="lessThan">
      <formula>-0.1</formula>
    </cfRule>
    <cfRule type="cellIs" dxfId="30" priority="22" operator="greaterThan">
      <formula>0.1</formula>
    </cfRule>
  </conditionalFormatting>
  <conditionalFormatting sqref="AR22">
    <cfRule type="cellIs" dxfId="29" priority="19" operator="lessThan">
      <formula>-0.1</formula>
    </cfRule>
    <cfRule type="cellIs" dxfId="28" priority="20" operator="greaterThan">
      <formula>0.1</formula>
    </cfRule>
  </conditionalFormatting>
  <conditionalFormatting sqref="AU22">
    <cfRule type="cellIs" dxfId="27" priority="17" operator="lessThan">
      <formula>-0.1</formula>
    </cfRule>
    <cfRule type="cellIs" dxfId="26" priority="18" operator="greaterThan">
      <formula>0.1</formula>
    </cfRule>
  </conditionalFormatting>
  <conditionalFormatting sqref="AX10:AX14">
    <cfRule type="cellIs" dxfId="25" priority="52" operator="greaterThan">
      <formula>0.1</formula>
    </cfRule>
    <cfRule type="cellIs" dxfId="24" priority="51" operator="lessThan">
      <formula>-0.1</formula>
    </cfRule>
  </conditionalFormatting>
  <conditionalFormatting sqref="AX22">
    <cfRule type="cellIs" dxfId="23" priority="15" operator="lessThan">
      <formula>-0.1</formula>
    </cfRule>
    <cfRule type="cellIs" dxfId="22" priority="16" operator="greaterThan">
      <formula>0.1</formula>
    </cfRule>
  </conditionalFormatting>
  <conditionalFormatting sqref="BA10:BA14 BD10:BD14 BG10:BG14 BJ10:BJ14">
    <cfRule type="cellIs" dxfId="21" priority="49" operator="lessThan">
      <formula>-0.1</formula>
    </cfRule>
    <cfRule type="cellIs" dxfId="20" priority="50" operator="greaterThan">
      <formula>0.1</formula>
    </cfRule>
  </conditionalFormatting>
  <conditionalFormatting sqref="BA22">
    <cfRule type="cellIs" dxfId="19" priority="14" operator="greaterThan">
      <formula>0.1</formula>
    </cfRule>
    <cfRule type="cellIs" dxfId="18" priority="13" operator="lessThan">
      <formula>-0.1</formula>
    </cfRule>
  </conditionalFormatting>
  <conditionalFormatting sqref="BD22">
    <cfRule type="cellIs" dxfId="17" priority="11" operator="lessThan">
      <formula>-0.1</formula>
    </cfRule>
    <cfRule type="cellIs" dxfId="16" priority="12" operator="greaterThan">
      <formula>0.1</formula>
    </cfRule>
  </conditionalFormatting>
  <conditionalFormatting sqref="BG22">
    <cfRule type="cellIs" dxfId="15" priority="10" operator="greaterThan">
      <formula>0.1</formula>
    </cfRule>
    <cfRule type="cellIs" dxfId="14" priority="9" operator="lessThan">
      <formula>-0.1</formula>
    </cfRule>
  </conditionalFormatting>
  <conditionalFormatting sqref="BJ22">
    <cfRule type="cellIs" dxfId="13" priority="8" operator="greaterThan">
      <formula>0.1</formula>
    </cfRule>
    <cfRule type="cellIs" dxfId="12" priority="7" operator="lessThan">
      <formula>-0.1</formula>
    </cfRule>
  </conditionalFormatting>
  <conditionalFormatting sqref="BM10:BM14">
    <cfRule type="cellIs" dxfId="11" priority="47" operator="lessThan">
      <formula>-0.1</formula>
    </cfRule>
    <cfRule type="cellIs" dxfId="10" priority="48" operator="greaterThan">
      <formula>0.1</formula>
    </cfRule>
  </conditionalFormatting>
  <conditionalFormatting sqref="BM22">
    <cfRule type="cellIs" dxfId="9" priority="6" operator="greaterThan">
      <formula>0.1</formula>
    </cfRule>
    <cfRule type="cellIs" dxfId="8" priority="5" operator="lessThan">
      <formula>-0.1</formula>
    </cfRule>
  </conditionalFormatting>
  <conditionalFormatting sqref="BP10:BP14">
    <cfRule type="cellIs" dxfId="7" priority="45" operator="lessThan">
      <formula>-0.1</formula>
    </cfRule>
    <cfRule type="cellIs" dxfId="6" priority="46" operator="greaterThan">
      <formula>0.1</formula>
    </cfRule>
  </conditionalFormatting>
  <conditionalFormatting sqref="BP22">
    <cfRule type="cellIs" dxfId="5" priority="4" operator="greaterThan">
      <formula>0.1</formula>
    </cfRule>
    <cfRule type="cellIs" dxfId="4" priority="3" operator="lessThan">
      <formula>-0.1</formula>
    </cfRule>
  </conditionalFormatting>
  <conditionalFormatting sqref="BS10:BS14">
    <cfRule type="cellIs" dxfId="3" priority="44" operator="greaterThan">
      <formula>0.1</formula>
    </cfRule>
    <cfRule type="cellIs" dxfId="2" priority="43" operator="lessThan">
      <formula>-0.1</formula>
    </cfRule>
  </conditionalFormatting>
  <conditionalFormatting sqref="BS22">
    <cfRule type="cellIs" dxfId="1" priority="2" operator="greaterThan">
      <formula>0.1</formula>
    </cfRule>
    <cfRule type="cellIs" dxfId="0" priority="1" operator="lessThan">
      <formula>-0.1</formula>
    </cfRule>
  </conditionalFormatting>
  <printOptions horizontalCentered="1"/>
  <pageMargins left="0.5" right="0.5" top="1" bottom="0.75" header="0.3" footer="0.3"/>
  <pageSetup scale="56" fitToWidth="4" orientation="landscape" r:id="rId1"/>
  <headerFooter scaleWithDoc="0">
    <oddFooter>&amp;R&amp;"Times New Roman,Bold"&amp;12Case No. 2025-00172
Attachment to Response to Question No. 4
Page &amp;P of &amp;N
McCombs</oddFooter>
  </headerFooter>
  <colBreaks count="6" manualBreakCount="6">
    <brk id="21" max="36" man="1"/>
    <brk id="30" max="36" man="1"/>
    <brk id="39" max="36" man="1"/>
    <brk id="48" max="36" man="1"/>
    <brk id="57" max="36" man="1"/>
    <brk id="66" max="3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KU</Value>
    </Company>
  </documentManagement>
</p:properties>
</file>

<file path=customXml/itemProps1.xml><?xml version="1.0" encoding="utf-8"?>
<ds:datastoreItem xmlns:ds="http://schemas.openxmlformats.org/officeDocument/2006/customXml" ds:itemID="{75818F80-693C-49EC-B4B5-81D5DFBE964F}"/>
</file>

<file path=customXml/itemProps2.xml><?xml version="1.0" encoding="utf-8"?>
<ds:datastoreItem xmlns:ds="http://schemas.openxmlformats.org/officeDocument/2006/customXml" ds:itemID="{A3810D6F-528C-4CBE-881D-CB43DC208127}"/>
</file>

<file path=customXml/itemProps3.xml><?xml version="1.0" encoding="utf-8"?>
<ds:datastoreItem xmlns:ds="http://schemas.openxmlformats.org/officeDocument/2006/customXml" ds:itemID="{5ABFD49F-5BE3-45BF-AD1C-0B6F09451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KU 2YE 04.25</vt:lpstr>
      <vt:lpstr>'KU 2YE 04.25'!Print_Area</vt:lpstr>
      <vt:lpstr>'KU 2YE 04.25'!Print_Titles</vt:lpstr>
    </vt:vector>
  </TitlesOfParts>
  <Company>LKE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Price, Beth</dc:creator>
  <cp:lastModifiedBy>Price, Beth</cp:lastModifiedBy>
  <cp:lastPrinted>2025-07-16T18:27:33Z</cp:lastPrinted>
  <dcterms:created xsi:type="dcterms:W3CDTF">2025-07-16T18:22:07Z</dcterms:created>
  <dcterms:modified xsi:type="dcterms:W3CDTF">2025-07-16T18:27:41Z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2025-07-16T18:22:56Z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5caf20bc-c5a9-4d45-a097-0dce81bc38c6</vt:lpwstr>
  </property>
  <property fmtid="{D5CDD505-2E9C-101B-9397-08002B2CF9AE}" pid="8" name="MSIP_Label_0adee1c6-0c13-46fe-9f7d-d5b32ad2c571_ContentBits">
    <vt:lpwstr>2</vt:lpwstr>
  </property>
  <property fmtid="{D5CDD505-2E9C-101B-9397-08002B2CF9AE}" pid="9" name="ContentTypeId">
    <vt:lpwstr>0x010100FF510F20E04BCF41BE361D2F61EE6FFA</vt:lpwstr>
  </property>
</Properties>
</file>