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Rates and Tariffs\2025 Rate Case 2025-00159\PSC Data Request\"/>
    </mc:Choice>
  </mc:AlternateContent>
  <xr:revisionPtr revIDLastSave="0" documentId="13_ncr:1_{067B9DF3-9076-4354-8E29-5F29F10759F5}" xr6:coauthVersionLast="47" xr6:coauthVersionMax="47" xr10:uidLastSave="{00000000-0000-0000-0000-000000000000}"/>
  <bookViews>
    <workbookView xWindow="-120" yWindow="-120" windowWidth="29040" windowHeight="15720" xr2:uid="{08278E2C-26F1-464C-9375-316798B650E4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3" i="1" l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H93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M78" i="1" s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M12" i="1"/>
  <c r="L91" i="1"/>
  <c r="J91" i="1"/>
  <c r="L90" i="1"/>
  <c r="J90" i="1"/>
  <c r="L89" i="1"/>
  <c r="J89" i="1"/>
  <c r="L88" i="1"/>
  <c r="J88" i="1"/>
  <c r="L87" i="1"/>
  <c r="J87" i="1"/>
  <c r="L86" i="1"/>
  <c r="J86" i="1"/>
  <c r="L85" i="1"/>
  <c r="J85" i="1"/>
  <c r="L84" i="1"/>
  <c r="J84" i="1"/>
  <c r="L83" i="1"/>
  <c r="J83" i="1"/>
  <c r="L82" i="1"/>
  <c r="J82" i="1"/>
  <c r="L81" i="1"/>
  <c r="J81" i="1"/>
  <c r="L80" i="1"/>
  <c r="J80" i="1"/>
  <c r="L79" i="1"/>
  <c r="J79" i="1"/>
  <c r="L78" i="1"/>
  <c r="J78" i="1"/>
  <c r="L77" i="1"/>
  <c r="J77" i="1"/>
  <c r="L76" i="1"/>
  <c r="J76" i="1"/>
  <c r="L75" i="1"/>
  <c r="J75" i="1"/>
  <c r="L74" i="1"/>
  <c r="J74" i="1"/>
  <c r="M74" i="1" s="1"/>
  <c r="L73" i="1"/>
  <c r="J73" i="1"/>
  <c r="L72" i="1"/>
  <c r="J72" i="1"/>
  <c r="L71" i="1"/>
  <c r="J71" i="1"/>
  <c r="L70" i="1"/>
  <c r="J70" i="1"/>
  <c r="M70" i="1" s="1"/>
  <c r="L69" i="1"/>
  <c r="J69" i="1"/>
  <c r="M69" i="1" s="1"/>
  <c r="M68" i="1"/>
  <c r="L68" i="1"/>
  <c r="J68" i="1"/>
  <c r="L67" i="1"/>
  <c r="J67" i="1"/>
  <c r="L66" i="1"/>
  <c r="J66" i="1"/>
  <c r="M66" i="1" s="1"/>
  <c r="L65" i="1"/>
  <c r="M65" i="1" s="1"/>
  <c r="J65" i="1"/>
  <c r="L64" i="1"/>
  <c r="M64" i="1" s="1"/>
  <c r="J64" i="1"/>
  <c r="L63" i="1"/>
  <c r="J63" i="1"/>
  <c r="L62" i="1"/>
  <c r="J62" i="1"/>
  <c r="M75" i="1" l="1"/>
  <c r="M81" i="1"/>
  <c r="M79" i="1"/>
  <c r="M80" i="1"/>
  <c r="M71" i="1"/>
  <c r="M91" i="1"/>
  <c r="M62" i="1"/>
  <c r="M72" i="1"/>
  <c r="M63" i="1"/>
  <c r="M82" i="1"/>
  <c r="M73" i="1"/>
  <c r="M76" i="1"/>
  <c r="M67" i="1"/>
  <c r="M77" i="1"/>
  <c r="A91" i="1" l="1"/>
  <c r="A92" i="1"/>
  <c r="A93" i="1"/>
  <c r="A94" i="1"/>
  <c r="A95" i="1"/>
  <c r="A96" i="1"/>
  <c r="A97" i="1"/>
  <c r="A98" i="1"/>
  <c r="A99" i="1"/>
  <c r="A100" i="1"/>
  <c r="A101" i="1"/>
  <c r="A102" i="1"/>
  <c r="M95" i="1"/>
  <c r="L92" i="1"/>
  <c r="J92" i="1"/>
  <c r="H92" i="1"/>
  <c r="M90" i="1"/>
  <c r="M89" i="1"/>
  <c r="M88" i="1"/>
  <c r="M87" i="1"/>
  <c r="M86" i="1"/>
  <c r="M85" i="1"/>
  <c r="M84" i="1"/>
  <c r="M83" i="1"/>
  <c r="L61" i="1"/>
  <c r="J61" i="1"/>
  <c r="H61" i="1"/>
  <c r="L60" i="1"/>
  <c r="J60" i="1"/>
  <c r="H60" i="1"/>
  <c r="L59" i="1"/>
  <c r="J59" i="1"/>
  <c r="H59" i="1"/>
  <c r="L58" i="1"/>
  <c r="J58" i="1"/>
  <c r="H58" i="1"/>
  <c r="L57" i="1"/>
  <c r="J57" i="1"/>
  <c r="H57" i="1"/>
  <c r="M57" i="1"/>
  <c r="L56" i="1"/>
  <c r="J56" i="1"/>
  <c r="H56" i="1"/>
  <c r="L55" i="1"/>
  <c r="J55" i="1"/>
  <c r="H55" i="1"/>
  <c r="L54" i="1"/>
  <c r="J54" i="1"/>
  <c r="H54" i="1"/>
  <c r="L53" i="1"/>
  <c r="J53" i="1"/>
  <c r="H53" i="1"/>
  <c r="L52" i="1"/>
  <c r="J52" i="1"/>
  <c r="H52" i="1"/>
  <c r="L51" i="1"/>
  <c r="J51" i="1"/>
  <c r="H51" i="1"/>
  <c r="L50" i="1"/>
  <c r="J50" i="1"/>
  <c r="H50" i="1"/>
  <c r="L49" i="1"/>
  <c r="J49" i="1"/>
  <c r="H49" i="1"/>
  <c r="L48" i="1"/>
  <c r="J48" i="1"/>
  <c r="H48" i="1"/>
  <c r="M48" i="1"/>
  <c r="L47" i="1"/>
  <c r="J47" i="1"/>
  <c r="H47" i="1"/>
  <c r="M47" i="1"/>
  <c r="L46" i="1"/>
  <c r="J46" i="1"/>
  <c r="H46" i="1"/>
  <c r="L45" i="1"/>
  <c r="J45" i="1"/>
  <c r="H45" i="1"/>
  <c r="L44" i="1"/>
  <c r="J44" i="1"/>
  <c r="H44" i="1"/>
  <c r="L43" i="1"/>
  <c r="J43" i="1"/>
  <c r="H43" i="1"/>
  <c r="L42" i="1"/>
  <c r="J42" i="1"/>
  <c r="H42" i="1"/>
  <c r="L41" i="1"/>
  <c r="J41" i="1"/>
  <c r="H41" i="1"/>
  <c r="L40" i="1"/>
  <c r="J40" i="1"/>
  <c r="H40" i="1"/>
  <c r="L39" i="1"/>
  <c r="J39" i="1"/>
  <c r="H39" i="1"/>
  <c r="L38" i="1"/>
  <c r="J38" i="1"/>
  <c r="H38" i="1"/>
  <c r="M38" i="1"/>
  <c r="L37" i="1"/>
  <c r="J37" i="1"/>
  <c r="H37" i="1"/>
  <c r="M37" i="1"/>
  <c r="L36" i="1"/>
  <c r="J36" i="1"/>
  <c r="H36" i="1"/>
  <c r="L35" i="1"/>
  <c r="J35" i="1"/>
  <c r="H35" i="1"/>
  <c r="L34" i="1"/>
  <c r="J34" i="1"/>
  <c r="H34" i="1"/>
  <c r="L33" i="1"/>
  <c r="L93" i="1" s="1"/>
  <c r="J33" i="1"/>
  <c r="J93" i="1" s="1"/>
  <c r="H33" i="1"/>
  <c r="L32" i="1"/>
  <c r="J32" i="1"/>
  <c r="H32" i="1"/>
  <c r="L31" i="1"/>
  <c r="J31" i="1"/>
  <c r="H31" i="1"/>
  <c r="L30" i="1"/>
  <c r="J30" i="1"/>
  <c r="H30" i="1"/>
  <c r="L29" i="1"/>
  <c r="J29" i="1"/>
  <c r="H29" i="1"/>
  <c r="L28" i="1"/>
  <c r="J28" i="1"/>
  <c r="H28" i="1"/>
  <c r="M28" i="1"/>
  <c r="L27" i="1"/>
  <c r="J27" i="1"/>
  <c r="H27" i="1"/>
  <c r="M27" i="1"/>
  <c r="L26" i="1"/>
  <c r="J26" i="1"/>
  <c r="H26" i="1"/>
  <c r="L25" i="1"/>
  <c r="J25" i="1"/>
  <c r="H25" i="1"/>
  <c r="M25" i="1"/>
  <c r="L24" i="1"/>
  <c r="J24" i="1"/>
  <c r="H24" i="1"/>
  <c r="L23" i="1"/>
  <c r="J23" i="1"/>
  <c r="H23" i="1"/>
  <c r="M23" i="1"/>
  <c r="L22" i="1"/>
  <c r="J22" i="1"/>
  <c r="H22" i="1"/>
  <c r="L21" i="1"/>
  <c r="J21" i="1"/>
  <c r="H21" i="1"/>
  <c r="L20" i="1"/>
  <c r="J20" i="1"/>
  <c r="H20" i="1"/>
  <c r="L19" i="1"/>
  <c r="J19" i="1"/>
  <c r="H19" i="1"/>
  <c r="L18" i="1"/>
  <c r="J18" i="1"/>
  <c r="H18" i="1"/>
  <c r="M18" i="1"/>
  <c r="L17" i="1"/>
  <c r="J17" i="1"/>
  <c r="H17" i="1"/>
  <c r="M17" i="1"/>
  <c r="L16" i="1"/>
  <c r="J16" i="1"/>
  <c r="H16" i="1"/>
  <c r="L15" i="1"/>
  <c r="J15" i="1"/>
  <c r="H15" i="1"/>
  <c r="M15" i="1"/>
  <c r="L14" i="1"/>
  <c r="J14" i="1"/>
  <c r="H14" i="1"/>
  <c r="L13" i="1"/>
  <c r="J13" i="1"/>
  <c r="H13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L12" i="1"/>
  <c r="J12" i="1"/>
  <c r="H12" i="1"/>
  <c r="E11" i="1"/>
  <c r="F11" i="1" s="1"/>
  <c r="G11" i="1" s="1"/>
  <c r="H11" i="1" s="1"/>
  <c r="I11" i="1" s="1"/>
  <c r="J11" i="1" s="1"/>
  <c r="K11" i="1" s="1"/>
  <c r="L11" i="1" s="1"/>
  <c r="M11" i="1" s="1"/>
  <c r="B11" i="1"/>
  <c r="C11" i="1" s="1"/>
  <c r="B4" i="1"/>
  <c r="M26" i="1" l="1"/>
  <c r="M36" i="1"/>
  <c r="M41" i="1"/>
  <c r="M51" i="1"/>
  <c r="M31" i="1"/>
  <c r="M50" i="1"/>
  <c r="M46" i="1"/>
  <c r="M45" i="1"/>
  <c r="M92" i="1"/>
  <c r="M19" i="1"/>
  <c r="M39" i="1"/>
  <c r="M44" i="1"/>
  <c r="M49" i="1"/>
  <c r="M54" i="1"/>
  <c r="M59" i="1"/>
  <c r="M55" i="1"/>
  <c r="M35" i="1"/>
  <c r="M60" i="1"/>
  <c r="M22" i="1"/>
  <c r="M42" i="1"/>
  <c r="M52" i="1"/>
  <c r="M40" i="1"/>
  <c r="M56" i="1"/>
  <c r="M24" i="1"/>
  <c r="M33" i="1"/>
  <c r="M93" i="1" s="1"/>
  <c r="M58" i="1"/>
  <c r="M29" i="1"/>
  <c r="M34" i="1"/>
  <c r="M43" i="1"/>
  <c r="M13" i="1"/>
  <c r="M61" i="1"/>
  <c r="M32" i="1"/>
  <c r="M53" i="1"/>
  <c r="M20" i="1"/>
  <c r="M30" i="1"/>
  <c r="M16" i="1"/>
  <c r="M21" i="1"/>
  <c r="M14" i="1"/>
  <c r="H97" i="1"/>
  <c r="H99" i="1" s="1"/>
  <c r="J97" i="1"/>
  <c r="J99" i="1" s="1"/>
  <c r="L97" i="1"/>
  <c r="L99" i="1" s="1"/>
  <c r="F97" i="1" l="1"/>
  <c r="F99" i="1" s="1"/>
  <c r="M97" i="1"/>
  <c r="M99" i="1" s="1"/>
</calcChain>
</file>

<file path=xl/sharedStrings.xml><?xml version="1.0" encoding="utf-8"?>
<sst xmlns="http://schemas.openxmlformats.org/spreadsheetml/2006/main" count="30" uniqueCount="24">
  <si>
    <t>Payroll Taxes</t>
  </si>
  <si>
    <t>Employee</t>
  </si>
  <si>
    <t>Social Security</t>
  </si>
  <si>
    <t>Medicare</t>
  </si>
  <si>
    <t>Federal Unemployment</t>
  </si>
  <si>
    <t>State Unemployment</t>
  </si>
  <si>
    <t>Total</t>
  </si>
  <si>
    <t>Normalized</t>
  </si>
  <si>
    <t>Up To</t>
  </si>
  <si>
    <t>At</t>
  </si>
  <si>
    <t>All</t>
  </si>
  <si>
    <t>(5)+(7)+</t>
  </si>
  <si>
    <t>ID / Ref</t>
  </si>
  <si>
    <t>Note</t>
  </si>
  <si>
    <t>Wages</t>
  </si>
  <si>
    <t>(9)+(11)</t>
  </si>
  <si>
    <t>#</t>
  </si>
  <si>
    <t>TOTAL</t>
  </si>
  <si>
    <t>Test Year Amount</t>
  </si>
  <si>
    <t>Pro Forma Amount</t>
  </si>
  <si>
    <t>Difference</t>
  </si>
  <si>
    <t>This adjustment updates Payroll Tax to correspond to normalized wage adjustment.</t>
  </si>
  <si>
    <t>MEADE COUNTY RURAL ELECTRIC COOPERATIVE CORPORATION</t>
  </si>
  <si>
    <t xml:space="preserve">Reference Schedule: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</si>
</sst>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(#\)"/>
    <numFmt numFmtId="165" formatCode="_(* #,##0_);_(* \(#,##0\);_(* &quot;-&quot;??_);_(@_)"/>
    <numFmt numFmtId="166" formatCode="0.0%"/>
    <numFmt numFmtId="167" formatCode="_(&quot;$&quot;* #,##0_);_(&quot;$&quot;* \(#,##0\);_(&quot;$&quot;* &quot;-&quot;??_);_(@_)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u/>
      <sz val="10"/>
      <color theme="1"/>
      <name val="Arial"/>
      <family val="2"/>
    </font>
    <font>
      <b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4" applyFont="1" applyAlignment="1">
      <alignment horizontal="right"/>
    </xf>
    <xf numFmtId="0" fontId="4" fillId="0" borderId="0" xfId="4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8" xfId="0" quotePrefix="1" applyFont="1" applyBorder="1" applyAlignment="1">
      <alignment horizontal="center" wrapText="1"/>
    </xf>
    <xf numFmtId="0" fontId="6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0" xfId="0" applyFont="1" applyBorder="1" applyAlignment="1">
      <alignment horizontal="center" wrapText="1"/>
    </xf>
    <xf numFmtId="6" fontId="6" fillId="0" borderId="9" xfId="0" applyNumberFormat="1" applyFont="1" applyBorder="1" applyAlignment="1">
      <alignment horizontal="center"/>
    </xf>
    <xf numFmtId="10" fontId="6" fillId="0" borderId="8" xfId="0" applyNumberFormat="1" applyFont="1" applyBorder="1" applyAlignment="1">
      <alignment horizontal="center"/>
    </xf>
    <xf numFmtId="6" fontId="6" fillId="0" borderId="0" xfId="0" applyNumberFormat="1" applyFont="1" applyAlignment="1">
      <alignment horizontal="center"/>
    </xf>
    <xf numFmtId="6" fontId="6" fillId="0" borderId="8" xfId="0" applyNumberFormat="1" applyFont="1" applyBorder="1" applyAlignment="1">
      <alignment horizontal="center"/>
    </xf>
    <xf numFmtId="10" fontId="6" fillId="0" borderId="0" xfId="0" applyNumberFormat="1" applyFont="1" applyAlignment="1">
      <alignment horizontal="center"/>
    </xf>
    <xf numFmtId="10" fontId="6" fillId="0" borderId="9" xfId="0" applyNumberFormat="1" applyFont="1" applyBorder="1" applyAlignment="1">
      <alignment horizontal="center"/>
    </xf>
    <xf numFmtId="0" fontId="4" fillId="0" borderId="11" xfId="0" applyFont="1" applyBorder="1" applyAlignment="1">
      <alignment wrapText="1"/>
    </xf>
    <xf numFmtId="164" fontId="6" fillId="0" borderId="1" xfId="0" quotePrefix="1" applyNumberFormat="1" applyFont="1" applyBorder="1" applyAlignment="1">
      <alignment horizontal="center"/>
    </xf>
    <xf numFmtId="164" fontId="6" fillId="0" borderId="2" xfId="0" quotePrefix="1" applyNumberFormat="1" applyFont="1" applyBorder="1" applyAlignment="1">
      <alignment horizontal="center"/>
    </xf>
    <xf numFmtId="164" fontId="6" fillId="0" borderId="3" xfId="0" quotePrefix="1" applyNumberFormat="1" applyFont="1" applyBorder="1" applyAlignment="1">
      <alignment horizontal="center"/>
    </xf>
    <xf numFmtId="164" fontId="6" fillId="0" borderId="12" xfId="0" quotePrefix="1" applyNumberFormat="1" applyFont="1" applyBorder="1" applyAlignment="1">
      <alignment horizontal="center"/>
    </xf>
    <xf numFmtId="165" fontId="2" fillId="0" borderId="0" xfId="1" applyNumberFormat="1" applyFont="1"/>
    <xf numFmtId="165" fontId="2" fillId="0" borderId="0" xfId="1" applyNumberFormat="1" applyFont="1" applyBorder="1"/>
    <xf numFmtId="165" fontId="2" fillId="0" borderId="11" xfId="1" applyNumberFormat="1" applyFont="1" applyBorder="1"/>
    <xf numFmtId="165" fontId="2" fillId="0" borderId="0" xfId="0" applyNumberFormat="1" applyFont="1"/>
    <xf numFmtId="165" fontId="2" fillId="0" borderId="0" xfId="1" applyNumberFormat="1" applyFont="1" applyFill="1"/>
    <xf numFmtId="0" fontId="7" fillId="0" borderId="0" xfId="0" applyFont="1"/>
    <xf numFmtId="166" fontId="6" fillId="0" borderId="0" xfId="3" applyNumberFormat="1" applyFont="1" applyBorder="1" applyProtection="1"/>
    <xf numFmtId="0" fontId="8" fillId="0" borderId="0" xfId="4" applyFont="1" applyAlignment="1">
      <alignment horizontal="center"/>
    </xf>
    <xf numFmtId="0" fontId="8" fillId="0" borderId="0" xfId="4" applyFont="1" applyAlignment="1"/>
    <xf numFmtId="0" fontId="2" fillId="0" borderId="0" xfId="0" applyFont="1" applyBorder="1"/>
    <xf numFmtId="0" fontId="8" fillId="0" borderId="0" xfId="0" applyFont="1" applyBorder="1" applyAlignment="1">
      <alignment horizontal="right"/>
    </xf>
    <xf numFmtId="0" fontId="9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167" fontId="6" fillId="0" borderId="0" xfId="0" applyNumberFormat="1" applyFont="1" applyBorder="1"/>
    <xf numFmtId="167" fontId="8" fillId="0" borderId="0" xfId="0" applyNumberFormat="1" applyFont="1" applyBorder="1"/>
    <xf numFmtId="0" fontId="6" fillId="0" borderId="0" xfId="0" applyFont="1" applyBorder="1"/>
    <xf numFmtId="167" fontId="6" fillId="0" borderId="0" xfId="2" applyNumberFormat="1" applyFont="1" applyBorder="1" applyAlignment="1" applyProtection="1"/>
    <xf numFmtId="166" fontId="2" fillId="0" borderId="0" xfId="0" applyNumberFormat="1" applyFont="1" applyBorder="1"/>
  </cellXfs>
  <cellStyles count="5">
    <cellStyle name="Comma" xfId="1" builtinId="3"/>
    <cellStyle name="Currency" xfId="2" builtinId="4"/>
    <cellStyle name="Normal" xfId="0" builtinId="0"/>
    <cellStyle name="Normal 2" xfId="4" xr:uid="{DC657867-C8D2-43F8-A249-325F6ADC6CCC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Rates%20and%20Tariffs\2025%20Rate%20Case%202025-00159\Farmers-RevReq-2024-FILED%20EXAMPLE.xlsx" TargetMode="External"/><Relationship Id="rId1" Type="http://schemas.openxmlformats.org/officeDocument/2006/relationships/externalLinkPath" Target="/Rates%20and%20Tariffs/2025%20Rate%20Case%202025-00159/Farmers-RevReq-2024-FILED%20EXAMP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vReq"/>
      <sheetName val="Adj List"/>
      <sheetName val="Adj BS"/>
      <sheetName val="Adj IS"/>
      <sheetName val="1.01 FAC"/>
      <sheetName val="1.02 ES"/>
      <sheetName val="1.03 Int Exp"/>
      <sheetName val="1.04 Depr"/>
      <sheetName val="1.05 ROW"/>
      <sheetName val="1.06 YearEndCust"/>
      <sheetName val="1.07 Health Insur"/>
      <sheetName val="1.08 DonAdsDues"/>
      <sheetName val="1.09 Directors"/>
      <sheetName val="1.10 Wages &amp; Salaries"/>
      <sheetName val="1.11 401K"/>
      <sheetName val="1.12 Life Insur"/>
      <sheetName val="1.13 RateCase"/>
      <sheetName val="1.14 Outside"/>
      <sheetName val="1.15 GTCC"/>
      <sheetName val="1.16 Payroll Tx"/>
      <sheetName val="1.17 NonRecur"/>
    </sheetNames>
    <sheetDataSet>
      <sheetData sheetId="0">
        <row r="3">
          <cell r="A3" t="str">
            <v>For the 12 Months Ended December 31, 2024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DE0B3-EE7E-4FE4-9752-8CB0D4A52528}">
  <dimension ref="A1:W321"/>
  <sheetViews>
    <sheetView tabSelected="1" workbookViewId="0">
      <pane xSplit="2" ySplit="11" topLeftCell="C87" activePane="bottomRight" state="frozen"/>
      <selection pane="topRight" activeCell="C1" sqref="C1"/>
      <selection pane="bottomLeft" activeCell="A12" sqref="A12"/>
      <selection pane="bottomRight" activeCell="M99" sqref="M99"/>
    </sheetView>
  </sheetViews>
  <sheetFormatPr defaultColWidth="8.85546875" defaultRowHeight="12.75" x14ac:dyDescent="0.2"/>
  <cols>
    <col min="1" max="1" width="4.42578125" style="1" customWidth="1"/>
    <col min="2" max="2" width="8.5703125" style="2" customWidth="1"/>
    <col min="3" max="3" width="5.42578125" style="3" customWidth="1"/>
    <col min="4" max="4" width="10.42578125" style="2" bestFit="1" customWidth="1"/>
    <col min="5" max="5" width="10" style="2" bestFit="1" customWidth="1"/>
    <col min="6" max="6" width="10.5703125" style="2" customWidth="1"/>
    <col min="7" max="7" width="11.140625" style="2" customWidth="1"/>
    <col min="8" max="8" width="9.5703125" style="2" customWidth="1"/>
    <col min="9" max="9" width="11.42578125" style="2" customWidth="1"/>
    <col min="10" max="10" width="8.7109375" style="2" customWidth="1"/>
    <col min="11" max="11" width="10.7109375" style="2" bestFit="1" customWidth="1"/>
    <col min="12" max="12" width="9" style="2" bestFit="1" customWidth="1"/>
    <col min="13" max="13" width="11.140625" style="2" customWidth="1"/>
    <col min="14" max="16384" width="8.85546875" style="2"/>
  </cols>
  <sheetData>
    <row r="1" spans="1:23" x14ac:dyDescent="0.2">
      <c r="D1" s="4"/>
      <c r="M1" s="4" t="s">
        <v>23</v>
      </c>
    </row>
    <row r="2" spans="1:23" x14ac:dyDescent="0.2">
      <c r="E2" s="4"/>
    </row>
    <row r="3" spans="1:23" x14ac:dyDescent="0.2">
      <c r="B3" s="40" t="s">
        <v>22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1"/>
      <c r="O3" s="41"/>
      <c r="P3" s="41"/>
      <c r="Q3" s="41"/>
      <c r="R3" s="41"/>
      <c r="S3" s="41"/>
      <c r="T3" s="41"/>
      <c r="U3" s="41"/>
      <c r="V3" s="41"/>
      <c r="W3" s="41"/>
    </row>
    <row r="4" spans="1:23" x14ac:dyDescent="0.2">
      <c r="B4" s="5" t="str">
        <f>[1]RevReq!A3</f>
        <v>For the 12 Months Ended December 31, 2024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6" spans="1:23" x14ac:dyDescent="0.2">
      <c r="B6" s="6" t="s">
        <v>0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23" x14ac:dyDescent="0.2">
      <c r="B7" s="7"/>
      <c r="C7" s="7"/>
      <c r="D7" s="7"/>
      <c r="E7" s="7"/>
      <c r="F7" s="7"/>
      <c r="G7" s="7"/>
      <c r="H7" s="7"/>
    </row>
    <row r="8" spans="1:23" x14ac:dyDescent="0.2">
      <c r="B8" s="8" t="s">
        <v>1</v>
      </c>
      <c r="C8" s="9"/>
      <c r="D8" s="10"/>
      <c r="E8" s="8" t="s">
        <v>2</v>
      </c>
      <c r="F8" s="10"/>
      <c r="G8" s="8" t="s">
        <v>3</v>
      </c>
      <c r="H8" s="10"/>
      <c r="I8" s="8" t="s">
        <v>4</v>
      </c>
      <c r="J8" s="10"/>
      <c r="K8" s="8" t="s">
        <v>5</v>
      </c>
      <c r="L8" s="9"/>
      <c r="M8" s="11" t="s">
        <v>6</v>
      </c>
    </row>
    <row r="9" spans="1:23" x14ac:dyDescent="0.2">
      <c r="B9" s="12"/>
      <c r="C9" s="13"/>
      <c r="D9" s="14" t="s">
        <v>7</v>
      </c>
      <c r="E9" s="15" t="s">
        <v>8</v>
      </c>
      <c r="F9" s="16" t="s">
        <v>9</v>
      </c>
      <c r="G9" s="17" t="s">
        <v>10</v>
      </c>
      <c r="H9" s="16" t="s">
        <v>9</v>
      </c>
      <c r="I9" s="16" t="s">
        <v>8</v>
      </c>
      <c r="J9" s="17" t="s">
        <v>9</v>
      </c>
      <c r="K9" s="16" t="s">
        <v>8</v>
      </c>
      <c r="L9" s="15" t="s">
        <v>9</v>
      </c>
      <c r="M9" s="18" t="s">
        <v>11</v>
      </c>
    </row>
    <row r="10" spans="1:23" ht="15" customHeight="1" x14ac:dyDescent="0.2">
      <c r="B10" s="19" t="s">
        <v>12</v>
      </c>
      <c r="C10" s="20" t="s">
        <v>13</v>
      </c>
      <c r="D10" s="21" t="s">
        <v>14</v>
      </c>
      <c r="E10" s="22">
        <v>176100</v>
      </c>
      <c r="F10" s="23">
        <v>6.2E-2</v>
      </c>
      <c r="G10" s="24" t="s">
        <v>14</v>
      </c>
      <c r="H10" s="23">
        <v>1.4500000000000001E-2</v>
      </c>
      <c r="I10" s="25">
        <v>7000</v>
      </c>
      <c r="J10" s="26">
        <v>6.0000000000000001E-3</v>
      </c>
      <c r="K10" s="25">
        <v>11700</v>
      </c>
      <c r="L10" s="27">
        <v>3.0000000000000001E-3</v>
      </c>
      <c r="M10" s="23" t="s">
        <v>15</v>
      </c>
    </row>
    <row r="11" spans="1:23" x14ac:dyDescent="0.2">
      <c r="A11" s="28" t="s">
        <v>16</v>
      </c>
      <c r="B11" s="29">
        <f>1</f>
        <v>1</v>
      </c>
      <c r="C11" s="30">
        <f>B11+1</f>
        <v>2</v>
      </c>
      <c r="D11" s="31">
        <v>3</v>
      </c>
      <c r="E11" s="30">
        <f t="shared" ref="E11:M11" si="0">D11+1</f>
        <v>4</v>
      </c>
      <c r="F11" s="32">
        <f t="shared" si="0"/>
        <v>5</v>
      </c>
      <c r="G11" s="30">
        <f t="shared" si="0"/>
        <v>6</v>
      </c>
      <c r="H11" s="32">
        <f t="shared" si="0"/>
        <v>7</v>
      </c>
      <c r="I11" s="32">
        <f t="shared" si="0"/>
        <v>8</v>
      </c>
      <c r="J11" s="30">
        <f t="shared" si="0"/>
        <v>9</v>
      </c>
      <c r="K11" s="32">
        <f t="shared" si="0"/>
        <v>10</v>
      </c>
      <c r="L11" s="32">
        <f t="shared" si="0"/>
        <v>11</v>
      </c>
      <c r="M11" s="32">
        <f t="shared" si="0"/>
        <v>12</v>
      </c>
    </row>
    <row r="12" spans="1:23" x14ac:dyDescent="0.2">
      <c r="A12" s="1">
        <v>1</v>
      </c>
      <c r="B12" s="20">
        <v>81</v>
      </c>
      <c r="C12" s="33"/>
      <c r="D12" s="33">
        <v>58468</v>
      </c>
      <c r="E12" s="33">
        <v>58468</v>
      </c>
      <c r="F12" s="34">
        <f>E12*$F$10</f>
        <v>3625.0160000000001</v>
      </c>
      <c r="G12" s="33">
        <v>58468</v>
      </c>
      <c r="H12" s="33">
        <f>G12*$H$10</f>
        <v>847.78600000000006</v>
      </c>
      <c r="I12" s="33">
        <v>7000</v>
      </c>
      <c r="J12" s="33">
        <f>I12*$J$10</f>
        <v>42</v>
      </c>
      <c r="K12" s="33">
        <v>11700</v>
      </c>
      <c r="L12" s="33">
        <f>K12*$L$10</f>
        <v>35.1</v>
      </c>
      <c r="M12" s="33">
        <f>F12+H12+J12+L12</f>
        <v>4549.902</v>
      </c>
    </row>
    <row r="13" spans="1:23" x14ac:dyDescent="0.2">
      <c r="A13" s="1">
        <f>A12+1</f>
        <v>2</v>
      </c>
      <c r="B13" s="20">
        <v>86</v>
      </c>
      <c r="C13" s="33"/>
      <c r="D13" s="33">
        <v>133952</v>
      </c>
      <c r="E13" s="33">
        <v>133952</v>
      </c>
      <c r="F13" s="34">
        <f>E13*$F$10</f>
        <v>8305.0239999999994</v>
      </c>
      <c r="G13" s="33">
        <v>133952</v>
      </c>
      <c r="H13" s="33">
        <f t="shared" ref="H13:H90" si="1">G13*$H$10</f>
        <v>1942.3040000000001</v>
      </c>
      <c r="I13" s="33">
        <v>7000</v>
      </c>
      <c r="J13" s="33">
        <f t="shared" ref="J13:J90" si="2">I13*$J$10</f>
        <v>42</v>
      </c>
      <c r="K13" s="33">
        <v>11700</v>
      </c>
      <c r="L13" s="33">
        <f t="shared" ref="L13:L90" si="3">K13*$L$10</f>
        <v>35.1</v>
      </c>
      <c r="M13" s="33">
        <f t="shared" ref="M13:M90" si="4">F13+H13+J13+L13</f>
        <v>10324.428</v>
      </c>
    </row>
    <row r="14" spans="1:23" x14ac:dyDescent="0.2">
      <c r="A14" s="1">
        <f t="shared" ref="A14:A91" si="5">A13+1</f>
        <v>3</v>
      </c>
      <c r="B14" s="20">
        <v>107</v>
      </c>
      <c r="C14" s="33"/>
      <c r="D14" s="33">
        <v>87671</v>
      </c>
      <c r="E14" s="33">
        <v>87671</v>
      </c>
      <c r="F14" s="34">
        <f>E14*$F$10</f>
        <v>5435.6019999999999</v>
      </c>
      <c r="G14" s="33">
        <v>87671</v>
      </c>
      <c r="H14" s="33">
        <f t="shared" si="1"/>
        <v>1271.2295000000001</v>
      </c>
      <c r="I14" s="33">
        <v>7000</v>
      </c>
      <c r="J14" s="33">
        <f t="shared" si="2"/>
        <v>42</v>
      </c>
      <c r="K14" s="33">
        <v>11700</v>
      </c>
      <c r="L14" s="33">
        <f t="shared" si="3"/>
        <v>35.1</v>
      </c>
      <c r="M14" s="33">
        <f t="shared" si="4"/>
        <v>6783.9315000000006</v>
      </c>
    </row>
    <row r="15" spans="1:23" x14ac:dyDescent="0.2">
      <c r="A15" s="1">
        <f t="shared" si="5"/>
        <v>4</v>
      </c>
      <c r="B15" s="20">
        <v>110</v>
      </c>
      <c r="C15" s="33"/>
      <c r="D15" s="33">
        <v>119725</v>
      </c>
      <c r="E15" s="33">
        <v>119725</v>
      </c>
      <c r="F15" s="34">
        <f>E15*$F$10</f>
        <v>7422.95</v>
      </c>
      <c r="G15" s="33">
        <v>119725</v>
      </c>
      <c r="H15" s="33">
        <f t="shared" si="1"/>
        <v>1736.0125</v>
      </c>
      <c r="I15" s="33">
        <v>7000</v>
      </c>
      <c r="J15" s="33">
        <f t="shared" si="2"/>
        <v>42</v>
      </c>
      <c r="K15" s="33">
        <v>11700</v>
      </c>
      <c r="L15" s="33">
        <f t="shared" si="3"/>
        <v>35.1</v>
      </c>
      <c r="M15" s="33">
        <f t="shared" si="4"/>
        <v>9236.0625</v>
      </c>
    </row>
    <row r="16" spans="1:23" x14ac:dyDescent="0.2">
      <c r="A16" s="1">
        <f t="shared" si="5"/>
        <v>5</v>
      </c>
      <c r="B16" s="20">
        <v>120</v>
      </c>
      <c r="C16" s="33"/>
      <c r="D16" s="33">
        <v>119725</v>
      </c>
      <c r="E16" s="33">
        <v>119725</v>
      </c>
      <c r="F16" s="34">
        <f>E16*$F$10</f>
        <v>7422.95</v>
      </c>
      <c r="G16" s="33">
        <v>119725</v>
      </c>
      <c r="H16" s="33">
        <f t="shared" si="1"/>
        <v>1736.0125</v>
      </c>
      <c r="I16" s="33">
        <v>7000</v>
      </c>
      <c r="J16" s="33">
        <f t="shared" si="2"/>
        <v>42</v>
      </c>
      <c r="K16" s="33">
        <v>11700</v>
      </c>
      <c r="L16" s="33">
        <f t="shared" si="3"/>
        <v>35.1</v>
      </c>
      <c r="M16" s="33">
        <f t="shared" si="4"/>
        <v>9236.0625</v>
      </c>
    </row>
    <row r="17" spans="1:13" x14ac:dyDescent="0.2">
      <c r="A17" s="1">
        <f t="shared" si="5"/>
        <v>6</v>
      </c>
      <c r="B17" s="20">
        <v>122</v>
      </c>
      <c r="C17" s="33"/>
      <c r="D17" s="33">
        <v>72611</v>
      </c>
      <c r="E17" s="33">
        <v>72611</v>
      </c>
      <c r="F17" s="34">
        <f>E17*$F$10</f>
        <v>4501.8819999999996</v>
      </c>
      <c r="G17" s="33">
        <v>72611</v>
      </c>
      <c r="H17" s="33">
        <f t="shared" si="1"/>
        <v>1052.8595</v>
      </c>
      <c r="I17" s="33">
        <v>7000</v>
      </c>
      <c r="J17" s="33">
        <f t="shared" si="2"/>
        <v>42</v>
      </c>
      <c r="K17" s="33">
        <v>11700</v>
      </c>
      <c r="L17" s="33">
        <f t="shared" si="3"/>
        <v>35.1</v>
      </c>
      <c r="M17" s="33">
        <f t="shared" si="4"/>
        <v>5631.8415000000005</v>
      </c>
    </row>
    <row r="18" spans="1:13" x14ac:dyDescent="0.2">
      <c r="A18" s="1">
        <f t="shared" si="5"/>
        <v>7</v>
      </c>
      <c r="B18" s="20">
        <v>127</v>
      </c>
      <c r="C18" s="33"/>
      <c r="D18" s="33">
        <v>76039</v>
      </c>
      <c r="E18" s="33">
        <v>76039</v>
      </c>
      <c r="F18" s="34">
        <f>E18*$F$10</f>
        <v>4714.4179999999997</v>
      </c>
      <c r="G18" s="33">
        <v>76039</v>
      </c>
      <c r="H18" s="33">
        <f t="shared" si="1"/>
        <v>1102.5655000000002</v>
      </c>
      <c r="I18" s="33">
        <v>7000</v>
      </c>
      <c r="J18" s="33">
        <f t="shared" si="2"/>
        <v>42</v>
      </c>
      <c r="K18" s="33">
        <v>11700</v>
      </c>
      <c r="L18" s="33">
        <f t="shared" si="3"/>
        <v>35.1</v>
      </c>
      <c r="M18" s="33">
        <f t="shared" si="4"/>
        <v>5894.0835000000006</v>
      </c>
    </row>
    <row r="19" spans="1:13" x14ac:dyDescent="0.2">
      <c r="A19" s="1">
        <f t="shared" si="5"/>
        <v>8</v>
      </c>
      <c r="B19" s="20">
        <v>131</v>
      </c>
      <c r="C19" s="33"/>
      <c r="D19" s="33">
        <v>60230</v>
      </c>
      <c r="E19" s="33">
        <v>60230</v>
      </c>
      <c r="F19" s="34">
        <f>E19*$F$10</f>
        <v>3734.2599999999998</v>
      </c>
      <c r="G19" s="33">
        <v>60230</v>
      </c>
      <c r="H19" s="33">
        <f t="shared" si="1"/>
        <v>873.33500000000004</v>
      </c>
      <c r="I19" s="33">
        <v>7000</v>
      </c>
      <c r="J19" s="33">
        <f t="shared" si="2"/>
        <v>42</v>
      </c>
      <c r="K19" s="33">
        <v>11700</v>
      </c>
      <c r="L19" s="33">
        <f t="shared" si="3"/>
        <v>35.1</v>
      </c>
      <c r="M19" s="33">
        <f t="shared" si="4"/>
        <v>4684.6949999999997</v>
      </c>
    </row>
    <row r="20" spans="1:13" x14ac:dyDescent="0.2">
      <c r="A20" s="1">
        <f t="shared" si="5"/>
        <v>9</v>
      </c>
      <c r="B20" s="20">
        <v>133</v>
      </c>
      <c r="C20" s="33"/>
      <c r="D20" s="33">
        <v>115391</v>
      </c>
      <c r="E20" s="33">
        <v>115391</v>
      </c>
      <c r="F20" s="34">
        <f>E20*$F$10</f>
        <v>7154.2420000000002</v>
      </c>
      <c r="G20" s="33">
        <v>115391</v>
      </c>
      <c r="H20" s="33">
        <f t="shared" si="1"/>
        <v>1673.1695000000002</v>
      </c>
      <c r="I20" s="33">
        <v>7000</v>
      </c>
      <c r="J20" s="33">
        <f t="shared" si="2"/>
        <v>42</v>
      </c>
      <c r="K20" s="33">
        <v>11700</v>
      </c>
      <c r="L20" s="33">
        <f t="shared" si="3"/>
        <v>35.1</v>
      </c>
      <c r="M20" s="33">
        <f t="shared" si="4"/>
        <v>8904.5115000000005</v>
      </c>
    </row>
    <row r="21" spans="1:13" x14ac:dyDescent="0.2">
      <c r="A21" s="1">
        <f t="shared" si="5"/>
        <v>10</v>
      </c>
      <c r="B21" s="20">
        <v>134</v>
      </c>
      <c r="C21" s="33"/>
      <c r="D21" s="33">
        <v>93704</v>
      </c>
      <c r="E21" s="33">
        <v>93704</v>
      </c>
      <c r="F21" s="34">
        <f>E21*$F$10</f>
        <v>5809.6480000000001</v>
      </c>
      <c r="G21" s="33">
        <v>93704</v>
      </c>
      <c r="H21" s="33">
        <f t="shared" si="1"/>
        <v>1358.7080000000001</v>
      </c>
      <c r="I21" s="33">
        <v>7000</v>
      </c>
      <c r="J21" s="33">
        <f t="shared" si="2"/>
        <v>42</v>
      </c>
      <c r="K21" s="33">
        <v>11700</v>
      </c>
      <c r="L21" s="33">
        <f t="shared" si="3"/>
        <v>35.1</v>
      </c>
      <c r="M21" s="33">
        <f t="shared" si="4"/>
        <v>7245.4560000000001</v>
      </c>
    </row>
    <row r="22" spans="1:13" x14ac:dyDescent="0.2">
      <c r="A22" s="1">
        <f t="shared" si="5"/>
        <v>11</v>
      </c>
      <c r="B22" s="20">
        <v>135</v>
      </c>
      <c r="C22" s="33"/>
      <c r="D22" s="33">
        <v>158018</v>
      </c>
      <c r="E22" s="33">
        <v>158018</v>
      </c>
      <c r="F22" s="34">
        <f>E22*$F$10</f>
        <v>9797.116</v>
      </c>
      <c r="G22" s="33">
        <v>158018</v>
      </c>
      <c r="H22" s="33">
        <f t="shared" si="1"/>
        <v>2291.261</v>
      </c>
      <c r="I22" s="33">
        <v>7000</v>
      </c>
      <c r="J22" s="33">
        <f t="shared" si="2"/>
        <v>42</v>
      </c>
      <c r="K22" s="33">
        <v>11700</v>
      </c>
      <c r="L22" s="33">
        <f t="shared" si="3"/>
        <v>35.1</v>
      </c>
      <c r="M22" s="33">
        <f t="shared" si="4"/>
        <v>12165.477000000001</v>
      </c>
    </row>
    <row r="23" spans="1:13" x14ac:dyDescent="0.2">
      <c r="A23" s="1">
        <f t="shared" si="5"/>
        <v>12</v>
      </c>
      <c r="B23" s="20">
        <v>136</v>
      </c>
      <c r="C23" s="33"/>
      <c r="D23" s="33">
        <v>97452</v>
      </c>
      <c r="E23" s="33">
        <v>97452</v>
      </c>
      <c r="F23" s="34">
        <f>E23*$F$10</f>
        <v>6042.0240000000003</v>
      </c>
      <c r="G23" s="33">
        <v>97452</v>
      </c>
      <c r="H23" s="33">
        <f t="shared" si="1"/>
        <v>1413.0540000000001</v>
      </c>
      <c r="I23" s="33">
        <v>7000</v>
      </c>
      <c r="J23" s="33">
        <f t="shared" si="2"/>
        <v>42</v>
      </c>
      <c r="K23" s="33">
        <v>11700</v>
      </c>
      <c r="L23" s="33">
        <f t="shared" si="3"/>
        <v>35.1</v>
      </c>
      <c r="M23" s="33">
        <f t="shared" si="4"/>
        <v>7532.1780000000008</v>
      </c>
    </row>
    <row r="24" spans="1:13" x14ac:dyDescent="0.2">
      <c r="A24" s="1">
        <f t="shared" si="5"/>
        <v>13</v>
      </c>
      <c r="B24" s="20">
        <v>143</v>
      </c>
      <c r="C24" s="33"/>
      <c r="D24" s="33">
        <v>119725</v>
      </c>
      <c r="E24" s="33">
        <v>119725</v>
      </c>
      <c r="F24" s="34">
        <f>E24*$F$10</f>
        <v>7422.95</v>
      </c>
      <c r="G24" s="33">
        <v>119725</v>
      </c>
      <c r="H24" s="33">
        <f t="shared" si="1"/>
        <v>1736.0125</v>
      </c>
      <c r="I24" s="33">
        <v>7000</v>
      </c>
      <c r="J24" s="33">
        <f t="shared" si="2"/>
        <v>42</v>
      </c>
      <c r="K24" s="33">
        <v>11700</v>
      </c>
      <c r="L24" s="33">
        <f t="shared" si="3"/>
        <v>35.1</v>
      </c>
      <c r="M24" s="33">
        <f t="shared" si="4"/>
        <v>9236.0625</v>
      </c>
    </row>
    <row r="25" spans="1:13" x14ac:dyDescent="0.2">
      <c r="A25" s="1">
        <f t="shared" si="5"/>
        <v>14</v>
      </c>
      <c r="B25" s="20">
        <v>145</v>
      </c>
      <c r="C25" s="33"/>
      <c r="D25" s="33">
        <v>111800</v>
      </c>
      <c r="E25" s="33">
        <v>111800</v>
      </c>
      <c r="F25" s="34">
        <f>E25*$F$10</f>
        <v>6931.6</v>
      </c>
      <c r="G25" s="33">
        <v>111800</v>
      </c>
      <c r="H25" s="33">
        <f t="shared" si="1"/>
        <v>1621.1000000000001</v>
      </c>
      <c r="I25" s="33">
        <v>7000</v>
      </c>
      <c r="J25" s="33">
        <f t="shared" si="2"/>
        <v>42</v>
      </c>
      <c r="K25" s="33">
        <v>11700</v>
      </c>
      <c r="L25" s="33">
        <f t="shared" si="3"/>
        <v>35.1</v>
      </c>
      <c r="M25" s="33">
        <f t="shared" si="4"/>
        <v>8629.8000000000011</v>
      </c>
    </row>
    <row r="26" spans="1:13" x14ac:dyDescent="0.2">
      <c r="A26" s="1">
        <f t="shared" si="5"/>
        <v>15</v>
      </c>
      <c r="B26" s="20">
        <v>146</v>
      </c>
      <c r="C26" s="33"/>
      <c r="D26" s="33">
        <v>180627</v>
      </c>
      <c r="E26" s="33">
        <v>176100</v>
      </c>
      <c r="F26" s="34">
        <f>E26*$F$10</f>
        <v>10918.2</v>
      </c>
      <c r="G26" s="33">
        <v>180627</v>
      </c>
      <c r="H26" s="33">
        <f t="shared" si="1"/>
        <v>2619.0915</v>
      </c>
      <c r="I26" s="33">
        <v>7000</v>
      </c>
      <c r="J26" s="33">
        <f t="shared" si="2"/>
        <v>42</v>
      </c>
      <c r="K26" s="33">
        <v>11700</v>
      </c>
      <c r="L26" s="33">
        <f t="shared" si="3"/>
        <v>35.1</v>
      </c>
      <c r="M26" s="33">
        <f t="shared" si="4"/>
        <v>13614.391500000002</v>
      </c>
    </row>
    <row r="27" spans="1:13" x14ac:dyDescent="0.2">
      <c r="A27" s="1">
        <f t="shared" si="5"/>
        <v>16</v>
      </c>
      <c r="B27" s="20">
        <v>148</v>
      </c>
      <c r="C27" s="33"/>
      <c r="D27" s="33">
        <v>85613</v>
      </c>
      <c r="E27" s="33">
        <v>85613</v>
      </c>
      <c r="F27" s="34">
        <f>E27*$F$10</f>
        <v>5308.0060000000003</v>
      </c>
      <c r="G27" s="33">
        <v>85613</v>
      </c>
      <c r="H27" s="33">
        <f t="shared" si="1"/>
        <v>1241.3885</v>
      </c>
      <c r="I27" s="33">
        <v>7000</v>
      </c>
      <c r="J27" s="33">
        <f t="shared" si="2"/>
        <v>42</v>
      </c>
      <c r="K27" s="33">
        <v>11700</v>
      </c>
      <c r="L27" s="33">
        <f t="shared" si="3"/>
        <v>35.1</v>
      </c>
      <c r="M27" s="33">
        <f t="shared" si="4"/>
        <v>6626.4945000000007</v>
      </c>
    </row>
    <row r="28" spans="1:13" x14ac:dyDescent="0.2">
      <c r="A28" s="1">
        <f t="shared" si="5"/>
        <v>17</v>
      </c>
      <c r="B28" s="20">
        <v>149</v>
      </c>
      <c r="C28" s="33"/>
      <c r="D28" s="33">
        <v>129468</v>
      </c>
      <c r="E28" s="33">
        <v>129468</v>
      </c>
      <c r="F28" s="34">
        <f>E28*$F$10</f>
        <v>8027.0159999999996</v>
      </c>
      <c r="G28" s="33">
        <v>129468</v>
      </c>
      <c r="H28" s="33">
        <f t="shared" si="1"/>
        <v>1877.2860000000001</v>
      </c>
      <c r="I28" s="33">
        <v>7000</v>
      </c>
      <c r="J28" s="33">
        <f t="shared" si="2"/>
        <v>42</v>
      </c>
      <c r="K28" s="33">
        <v>11700</v>
      </c>
      <c r="L28" s="33">
        <f t="shared" si="3"/>
        <v>35.1</v>
      </c>
      <c r="M28" s="33">
        <f t="shared" si="4"/>
        <v>9981.402</v>
      </c>
    </row>
    <row r="29" spans="1:13" x14ac:dyDescent="0.2">
      <c r="A29" s="1">
        <f t="shared" si="5"/>
        <v>18</v>
      </c>
      <c r="B29" s="20">
        <v>152</v>
      </c>
      <c r="C29" s="33"/>
      <c r="D29" s="33">
        <v>76465</v>
      </c>
      <c r="E29" s="33">
        <v>76465</v>
      </c>
      <c r="F29" s="34">
        <f>E29*$F$10</f>
        <v>4740.83</v>
      </c>
      <c r="G29" s="33">
        <v>76465</v>
      </c>
      <c r="H29" s="33">
        <f t="shared" si="1"/>
        <v>1108.7425000000001</v>
      </c>
      <c r="I29" s="33">
        <v>7000</v>
      </c>
      <c r="J29" s="33">
        <f t="shared" si="2"/>
        <v>42</v>
      </c>
      <c r="K29" s="33">
        <v>11700</v>
      </c>
      <c r="L29" s="33">
        <f t="shared" si="3"/>
        <v>35.1</v>
      </c>
      <c r="M29" s="33">
        <f t="shared" si="4"/>
        <v>5926.6725000000006</v>
      </c>
    </row>
    <row r="30" spans="1:13" x14ac:dyDescent="0.2">
      <c r="A30" s="1">
        <f t="shared" si="5"/>
        <v>19</v>
      </c>
      <c r="B30" s="20">
        <v>158</v>
      </c>
      <c r="C30" s="33"/>
      <c r="D30" s="33">
        <v>56160</v>
      </c>
      <c r="E30" s="33">
        <v>56160</v>
      </c>
      <c r="F30" s="34">
        <f>E30*$F$10</f>
        <v>3481.92</v>
      </c>
      <c r="G30" s="33">
        <v>56160</v>
      </c>
      <c r="H30" s="33">
        <f t="shared" si="1"/>
        <v>814.32</v>
      </c>
      <c r="I30" s="33">
        <v>7000</v>
      </c>
      <c r="J30" s="33">
        <f t="shared" si="2"/>
        <v>42</v>
      </c>
      <c r="K30" s="33">
        <v>11700</v>
      </c>
      <c r="L30" s="33">
        <f t="shared" si="3"/>
        <v>35.1</v>
      </c>
      <c r="M30" s="33">
        <f t="shared" si="4"/>
        <v>4373.34</v>
      </c>
    </row>
    <row r="31" spans="1:13" x14ac:dyDescent="0.2">
      <c r="A31" s="1">
        <f t="shared" si="5"/>
        <v>20</v>
      </c>
      <c r="B31" s="20">
        <v>160</v>
      </c>
      <c r="C31" s="33"/>
      <c r="D31" s="33">
        <v>114317</v>
      </c>
      <c r="E31" s="33">
        <v>114317</v>
      </c>
      <c r="F31" s="34">
        <f>E31*$F$10</f>
        <v>7087.6539999999995</v>
      </c>
      <c r="G31" s="33">
        <v>114317</v>
      </c>
      <c r="H31" s="33">
        <f t="shared" si="1"/>
        <v>1657.5965000000001</v>
      </c>
      <c r="I31" s="33">
        <v>7000</v>
      </c>
      <c r="J31" s="33">
        <f t="shared" si="2"/>
        <v>42</v>
      </c>
      <c r="K31" s="33">
        <v>11700</v>
      </c>
      <c r="L31" s="33">
        <f t="shared" si="3"/>
        <v>35.1</v>
      </c>
      <c r="M31" s="33">
        <f t="shared" si="4"/>
        <v>8822.3505000000005</v>
      </c>
    </row>
    <row r="32" spans="1:13" x14ac:dyDescent="0.2">
      <c r="A32" s="1">
        <f t="shared" si="5"/>
        <v>21</v>
      </c>
      <c r="B32" s="20">
        <v>162</v>
      </c>
      <c r="C32" s="33"/>
      <c r="D32" s="33">
        <v>102645</v>
      </c>
      <c r="E32" s="33">
        <v>102645</v>
      </c>
      <c r="F32" s="34">
        <f>E32*$F$10</f>
        <v>6363.99</v>
      </c>
      <c r="G32" s="33">
        <v>102645</v>
      </c>
      <c r="H32" s="33">
        <f t="shared" si="1"/>
        <v>1488.3525</v>
      </c>
      <c r="I32" s="33">
        <v>7000</v>
      </c>
      <c r="J32" s="33">
        <f t="shared" si="2"/>
        <v>42</v>
      </c>
      <c r="K32" s="33">
        <v>11700</v>
      </c>
      <c r="L32" s="33">
        <f t="shared" si="3"/>
        <v>35.1</v>
      </c>
      <c r="M32" s="33">
        <f t="shared" si="4"/>
        <v>7929.4425000000001</v>
      </c>
    </row>
    <row r="33" spans="1:13" x14ac:dyDescent="0.2">
      <c r="A33" s="1">
        <f t="shared" si="5"/>
        <v>22</v>
      </c>
      <c r="B33" s="20">
        <v>164</v>
      </c>
      <c r="C33" s="33"/>
      <c r="D33" s="33">
        <v>6836</v>
      </c>
      <c r="E33" s="33">
        <v>6836</v>
      </c>
      <c r="F33" s="34">
        <f>E33*$F$10</f>
        <v>423.83199999999999</v>
      </c>
      <c r="G33" s="33">
        <v>6836</v>
      </c>
      <c r="H33" s="33">
        <f t="shared" si="1"/>
        <v>99.122</v>
      </c>
      <c r="I33" s="33">
        <v>6836</v>
      </c>
      <c r="J33" s="33">
        <f t="shared" si="2"/>
        <v>41.015999999999998</v>
      </c>
      <c r="K33" s="33">
        <v>6836</v>
      </c>
      <c r="L33" s="33">
        <f t="shared" si="3"/>
        <v>20.507999999999999</v>
      </c>
      <c r="M33" s="33">
        <f t="shared" si="4"/>
        <v>584.47799999999995</v>
      </c>
    </row>
    <row r="34" spans="1:13" x14ac:dyDescent="0.2">
      <c r="A34" s="1">
        <f t="shared" si="5"/>
        <v>23</v>
      </c>
      <c r="B34" s="20">
        <v>165</v>
      </c>
      <c r="C34" s="33"/>
      <c r="D34" s="33">
        <v>11393</v>
      </c>
      <c r="E34" s="33">
        <v>11393</v>
      </c>
      <c r="F34" s="34">
        <f>E34*$F$10</f>
        <v>706.36599999999999</v>
      </c>
      <c r="G34" s="33">
        <v>11393</v>
      </c>
      <c r="H34" s="33">
        <f t="shared" si="1"/>
        <v>165.1985</v>
      </c>
      <c r="I34" s="33">
        <v>7000</v>
      </c>
      <c r="J34" s="33">
        <f t="shared" si="2"/>
        <v>42</v>
      </c>
      <c r="K34" s="33">
        <v>11393</v>
      </c>
      <c r="L34" s="33">
        <f t="shared" si="3"/>
        <v>34.179000000000002</v>
      </c>
      <c r="M34" s="33">
        <f t="shared" si="4"/>
        <v>947.74349999999993</v>
      </c>
    </row>
    <row r="35" spans="1:13" x14ac:dyDescent="0.2">
      <c r="A35" s="1">
        <f t="shared" si="5"/>
        <v>24</v>
      </c>
      <c r="B35" s="20">
        <v>167</v>
      </c>
      <c r="C35" s="33"/>
      <c r="D35" s="33">
        <v>85613</v>
      </c>
      <c r="E35" s="33">
        <v>85613</v>
      </c>
      <c r="F35" s="34">
        <f>E35*$F$10</f>
        <v>5308.0060000000003</v>
      </c>
      <c r="G35" s="33">
        <v>85613</v>
      </c>
      <c r="H35" s="33">
        <f t="shared" si="1"/>
        <v>1241.3885</v>
      </c>
      <c r="I35" s="33">
        <v>7000</v>
      </c>
      <c r="J35" s="33">
        <f t="shared" si="2"/>
        <v>42</v>
      </c>
      <c r="K35" s="33">
        <v>11700</v>
      </c>
      <c r="L35" s="33">
        <f t="shared" si="3"/>
        <v>35.1</v>
      </c>
      <c r="M35" s="33">
        <f t="shared" si="4"/>
        <v>6626.4945000000007</v>
      </c>
    </row>
    <row r="36" spans="1:13" x14ac:dyDescent="0.2">
      <c r="A36" s="1">
        <f t="shared" si="5"/>
        <v>25</v>
      </c>
      <c r="B36" s="20">
        <v>168</v>
      </c>
      <c r="C36" s="33"/>
      <c r="D36" s="33">
        <v>99128</v>
      </c>
      <c r="E36" s="33">
        <v>99128</v>
      </c>
      <c r="F36" s="34">
        <f>E36*$F$10</f>
        <v>6145.9359999999997</v>
      </c>
      <c r="G36" s="33">
        <v>99128</v>
      </c>
      <c r="H36" s="33">
        <f t="shared" si="1"/>
        <v>1437.356</v>
      </c>
      <c r="I36" s="33">
        <v>7000</v>
      </c>
      <c r="J36" s="33">
        <f t="shared" si="2"/>
        <v>42</v>
      </c>
      <c r="K36" s="33">
        <v>11700</v>
      </c>
      <c r="L36" s="33">
        <f t="shared" si="3"/>
        <v>35.1</v>
      </c>
      <c r="M36" s="33">
        <f t="shared" si="4"/>
        <v>7660.3919999999998</v>
      </c>
    </row>
    <row r="37" spans="1:13" x14ac:dyDescent="0.2">
      <c r="A37" s="1">
        <f t="shared" si="5"/>
        <v>26</v>
      </c>
      <c r="B37" s="20">
        <v>169</v>
      </c>
      <c r="C37" s="33"/>
      <c r="D37" s="33">
        <v>109886</v>
      </c>
      <c r="E37" s="33">
        <v>109886</v>
      </c>
      <c r="F37" s="34">
        <f>E37*$F$10</f>
        <v>6812.9319999999998</v>
      </c>
      <c r="G37" s="33">
        <v>109886</v>
      </c>
      <c r="H37" s="33">
        <f t="shared" si="1"/>
        <v>1593.347</v>
      </c>
      <c r="I37" s="33">
        <v>7000</v>
      </c>
      <c r="J37" s="33">
        <f t="shared" si="2"/>
        <v>42</v>
      </c>
      <c r="K37" s="33">
        <v>11700</v>
      </c>
      <c r="L37" s="33">
        <f t="shared" si="3"/>
        <v>35.1</v>
      </c>
      <c r="M37" s="33">
        <f t="shared" si="4"/>
        <v>8483.3790000000008</v>
      </c>
    </row>
    <row r="38" spans="1:13" x14ac:dyDescent="0.2">
      <c r="A38" s="1">
        <f t="shared" si="5"/>
        <v>27</v>
      </c>
      <c r="B38" s="20">
        <v>180</v>
      </c>
      <c r="C38" s="33"/>
      <c r="D38" s="33">
        <v>109831</v>
      </c>
      <c r="E38" s="33">
        <v>109831</v>
      </c>
      <c r="F38" s="34">
        <f>E38*$F$10</f>
        <v>6809.5219999999999</v>
      </c>
      <c r="G38" s="33">
        <v>109831</v>
      </c>
      <c r="H38" s="33">
        <f t="shared" si="1"/>
        <v>1592.5495000000001</v>
      </c>
      <c r="I38" s="33">
        <v>7000</v>
      </c>
      <c r="J38" s="33">
        <f t="shared" si="2"/>
        <v>42</v>
      </c>
      <c r="K38" s="33">
        <v>11700</v>
      </c>
      <c r="L38" s="33">
        <f t="shared" si="3"/>
        <v>35.1</v>
      </c>
      <c r="M38" s="33">
        <f t="shared" si="4"/>
        <v>8479.1715000000004</v>
      </c>
    </row>
    <row r="39" spans="1:13" x14ac:dyDescent="0.2">
      <c r="A39" s="1">
        <f t="shared" si="5"/>
        <v>28</v>
      </c>
      <c r="B39" s="20">
        <v>182</v>
      </c>
      <c r="C39" s="33"/>
      <c r="D39" s="33">
        <v>112159</v>
      </c>
      <c r="E39" s="33">
        <v>112159</v>
      </c>
      <c r="F39" s="34">
        <f>E39*$F$10</f>
        <v>6953.8580000000002</v>
      </c>
      <c r="G39" s="33">
        <v>112159</v>
      </c>
      <c r="H39" s="33">
        <f t="shared" si="1"/>
        <v>1626.3055000000002</v>
      </c>
      <c r="I39" s="33">
        <v>7000</v>
      </c>
      <c r="J39" s="33">
        <f t="shared" si="2"/>
        <v>42</v>
      </c>
      <c r="K39" s="33">
        <v>11700</v>
      </c>
      <c r="L39" s="33">
        <f t="shared" si="3"/>
        <v>35.1</v>
      </c>
      <c r="M39" s="33">
        <f t="shared" si="4"/>
        <v>8657.2635000000009</v>
      </c>
    </row>
    <row r="40" spans="1:13" x14ac:dyDescent="0.2">
      <c r="A40" s="1">
        <f t="shared" si="5"/>
        <v>29</v>
      </c>
      <c r="B40" s="20">
        <v>189</v>
      </c>
      <c r="C40" s="33"/>
      <c r="D40" s="33">
        <v>99570</v>
      </c>
      <c r="E40" s="33">
        <v>99570</v>
      </c>
      <c r="F40" s="34">
        <f>E40*$F$10</f>
        <v>6173.34</v>
      </c>
      <c r="G40" s="33">
        <v>99570</v>
      </c>
      <c r="H40" s="33">
        <f t="shared" si="1"/>
        <v>1443.7650000000001</v>
      </c>
      <c r="I40" s="33">
        <v>7000</v>
      </c>
      <c r="J40" s="33">
        <f t="shared" si="2"/>
        <v>42</v>
      </c>
      <c r="K40" s="33">
        <v>11700</v>
      </c>
      <c r="L40" s="33">
        <f t="shared" si="3"/>
        <v>35.1</v>
      </c>
      <c r="M40" s="33">
        <f t="shared" si="4"/>
        <v>7694.2050000000008</v>
      </c>
    </row>
    <row r="41" spans="1:13" x14ac:dyDescent="0.2">
      <c r="A41" s="1">
        <f t="shared" si="5"/>
        <v>30</v>
      </c>
      <c r="B41" s="20">
        <v>192</v>
      </c>
      <c r="C41" s="33"/>
      <c r="D41" s="33">
        <v>92706</v>
      </c>
      <c r="E41" s="33">
        <v>92706</v>
      </c>
      <c r="F41" s="34">
        <f>E41*$F$10</f>
        <v>5747.7719999999999</v>
      </c>
      <c r="G41" s="33">
        <v>92706</v>
      </c>
      <c r="H41" s="33">
        <f t="shared" si="1"/>
        <v>1344.2370000000001</v>
      </c>
      <c r="I41" s="33">
        <v>7000</v>
      </c>
      <c r="J41" s="33">
        <f t="shared" si="2"/>
        <v>42</v>
      </c>
      <c r="K41" s="33">
        <v>11700</v>
      </c>
      <c r="L41" s="33">
        <f t="shared" si="3"/>
        <v>35.1</v>
      </c>
      <c r="M41" s="33">
        <f t="shared" si="4"/>
        <v>7169.1090000000004</v>
      </c>
    </row>
    <row r="42" spans="1:13" x14ac:dyDescent="0.2">
      <c r="A42" s="1">
        <f t="shared" si="5"/>
        <v>31</v>
      </c>
      <c r="B42" s="20">
        <v>193</v>
      </c>
      <c r="C42" s="33"/>
      <c r="D42" s="33">
        <v>58137</v>
      </c>
      <c r="E42" s="33">
        <v>58137</v>
      </c>
      <c r="F42" s="34">
        <f>E42*$F$10</f>
        <v>3604.4940000000001</v>
      </c>
      <c r="G42" s="33">
        <v>58137</v>
      </c>
      <c r="H42" s="33">
        <f t="shared" si="1"/>
        <v>842.98650000000009</v>
      </c>
      <c r="I42" s="33">
        <v>7000</v>
      </c>
      <c r="J42" s="33">
        <f t="shared" si="2"/>
        <v>42</v>
      </c>
      <c r="K42" s="33">
        <v>11700</v>
      </c>
      <c r="L42" s="33">
        <f t="shared" si="3"/>
        <v>35.1</v>
      </c>
      <c r="M42" s="33">
        <f t="shared" si="4"/>
        <v>4524.5805000000009</v>
      </c>
    </row>
    <row r="43" spans="1:13" x14ac:dyDescent="0.2">
      <c r="A43" s="1">
        <f t="shared" si="5"/>
        <v>32</v>
      </c>
      <c r="B43" s="20">
        <v>195</v>
      </c>
      <c r="C43" s="33"/>
      <c r="D43" s="33">
        <v>67289</v>
      </c>
      <c r="E43" s="33">
        <v>67289</v>
      </c>
      <c r="F43" s="34">
        <f>E43*$F$10</f>
        <v>4171.9179999999997</v>
      </c>
      <c r="G43" s="33">
        <v>67289</v>
      </c>
      <c r="H43" s="33">
        <f t="shared" si="1"/>
        <v>975.69050000000004</v>
      </c>
      <c r="I43" s="33">
        <v>7000</v>
      </c>
      <c r="J43" s="33">
        <f t="shared" si="2"/>
        <v>42</v>
      </c>
      <c r="K43" s="33">
        <v>11700</v>
      </c>
      <c r="L43" s="33">
        <f t="shared" si="3"/>
        <v>35.1</v>
      </c>
      <c r="M43" s="33">
        <f t="shared" si="4"/>
        <v>5224.7084999999997</v>
      </c>
    </row>
    <row r="44" spans="1:13" x14ac:dyDescent="0.2">
      <c r="A44" s="1">
        <f t="shared" si="5"/>
        <v>33</v>
      </c>
      <c r="B44" s="20">
        <v>198</v>
      </c>
      <c r="C44" s="33"/>
      <c r="D44" s="33">
        <v>60003</v>
      </c>
      <c r="E44" s="33">
        <v>60003</v>
      </c>
      <c r="F44" s="34">
        <f>E44*$F$10</f>
        <v>3720.1860000000001</v>
      </c>
      <c r="G44" s="33">
        <v>60003</v>
      </c>
      <c r="H44" s="33">
        <f t="shared" si="1"/>
        <v>870.04349999999999</v>
      </c>
      <c r="I44" s="33">
        <v>7000</v>
      </c>
      <c r="J44" s="33">
        <f t="shared" si="2"/>
        <v>42</v>
      </c>
      <c r="K44" s="33">
        <v>11700</v>
      </c>
      <c r="L44" s="33">
        <f t="shared" si="3"/>
        <v>35.1</v>
      </c>
      <c r="M44" s="33">
        <f t="shared" si="4"/>
        <v>4667.3295000000007</v>
      </c>
    </row>
    <row r="45" spans="1:13" x14ac:dyDescent="0.2">
      <c r="A45" s="1">
        <f t="shared" si="5"/>
        <v>34</v>
      </c>
      <c r="B45" s="20">
        <v>199</v>
      </c>
      <c r="C45" s="33"/>
      <c r="D45" s="33">
        <v>115032</v>
      </c>
      <c r="E45" s="33">
        <v>115032</v>
      </c>
      <c r="F45" s="34">
        <f>E45*$F$10</f>
        <v>7131.9840000000004</v>
      </c>
      <c r="G45" s="33">
        <v>115032</v>
      </c>
      <c r="H45" s="33">
        <f t="shared" si="1"/>
        <v>1667.9640000000002</v>
      </c>
      <c r="I45" s="33">
        <v>7000</v>
      </c>
      <c r="J45" s="33">
        <f t="shared" si="2"/>
        <v>42</v>
      </c>
      <c r="K45" s="33">
        <v>11700</v>
      </c>
      <c r="L45" s="33">
        <f t="shared" si="3"/>
        <v>35.1</v>
      </c>
      <c r="M45" s="33">
        <f t="shared" si="4"/>
        <v>8877.0480000000007</v>
      </c>
    </row>
    <row r="46" spans="1:13" x14ac:dyDescent="0.2">
      <c r="A46" s="1">
        <f t="shared" si="5"/>
        <v>35</v>
      </c>
      <c r="B46" s="20">
        <v>201</v>
      </c>
      <c r="C46" s="33"/>
      <c r="D46" s="33">
        <v>117881</v>
      </c>
      <c r="E46" s="33">
        <v>117881</v>
      </c>
      <c r="F46" s="34">
        <f>E46*$F$10</f>
        <v>7308.6220000000003</v>
      </c>
      <c r="G46" s="33">
        <v>117881</v>
      </c>
      <c r="H46" s="33">
        <f t="shared" si="1"/>
        <v>1709.2745</v>
      </c>
      <c r="I46" s="33">
        <v>7000</v>
      </c>
      <c r="J46" s="33">
        <f t="shared" si="2"/>
        <v>42</v>
      </c>
      <c r="K46" s="33">
        <v>11700</v>
      </c>
      <c r="L46" s="33">
        <f t="shared" si="3"/>
        <v>35.1</v>
      </c>
      <c r="M46" s="33">
        <f t="shared" si="4"/>
        <v>9094.9965000000011</v>
      </c>
    </row>
    <row r="47" spans="1:13" x14ac:dyDescent="0.2">
      <c r="A47" s="1">
        <f t="shared" si="5"/>
        <v>36</v>
      </c>
      <c r="B47" s="20">
        <v>202</v>
      </c>
      <c r="C47" s="33"/>
      <c r="D47" s="33">
        <v>76292</v>
      </c>
      <c r="E47" s="33">
        <v>76292</v>
      </c>
      <c r="F47" s="34">
        <f>E47*$F$10</f>
        <v>4730.1040000000003</v>
      </c>
      <c r="G47" s="33">
        <v>76292</v>
      </c>
      <c r="H47" s="33">
        <f t="shared" si="1"/>
        <v>1106.2340000000002</v>
      </c>
      <c r="I47" s="33">
        <v>7000</v>
      </c>
      <c r="J47" s="33">
        <f t="shared" si="2"/>
        <v>42</v>
      </c>
      <c r="K47" s="33">
        <v>11700</v>
      </c>
      <c r="L47" s="33">
        <f t="shared" si="3"/>
        <v>35.1</v>
      </c>
      <c r="M47" s="33">
        <f t="shared" si="4"/>
        <v>5913.438000000001</v>
      </c>
    </row>
    <row r="48" spans="1:13" x14ac:dyDescent="0.2">
      <c r="A48" s="1">
        <f t="shared" si="5"/>
        <v>37</v>
      </c>
      <c r="B48" s="20">
        <v>204</v>
      </c>
      <c r="C48" s="33"/>
      <c r="D48" s="33">
        <v>70710</v>
      </c>
      <c r="E48" s="33">
        <v>70710</v>
      </c>
      <c r="F48" s="34">
        <f>E48*$F$10</f>
        <v>4384.0199999999995</v>
      </c>
      <c r="G48" s="33">
        <v>70710</v>
      </c>
      <c r="H48" s="33">
        <f t="shared" si="1"/>
        <v>1025.2950000000001</v>
      </c>
      <c r="I48" s="33">
        <v>7000</v>
      </c>
      <c r="J48" s="33">
        <f t="shared" si="2"/>
        <v>42</v>
      </c>
      <c r="K48" s="33">
        <v>11700</v>
      </c>
      <c r="L48" s="33">
        <f t="shared" si="3"/>
        <v>35.1</v>
      </c>
      <c r="M48" s="33">
        <f t="shared" si="4"/>
        <v>5486.415</v>
      </c>
    </row>
    <row r="49" spans="1:13" x14ac:dyDescent="0.2">
      <c r="A49" s="1">
        <f t="shared" si="5"/>
        <v>38</v>
      </c>
      <c r="B49" s="20">
        <v>209</v>
      </c>
      <c r="C49" s="33"/>
      <c r="D49" s="33">
        <v>362794</v>
      </c>
      <c r="E49" s="33">
        <v>176100</v>
      </c>
      <c r="F49" s="34">
        <f>E49*$F$10</f>
        <v>10918.2</v>
      </c>
      <c r="G49" s="33">
        <v>362794</v>
      </c>
      <c r="H49" s="33">
        <f t="shared" si="1"/>
        <v>5260.5129999999999</v>
      </c>
      <c r="I49" s="33">
        <v>7000</v>
      </c>
      <c r="J49" s="33">
        <f t="shared" si="2"/>
        <v>42</v>
      </c>
      <c r="K49" s="33">
        <v>11700</v>
      </c>
      <c r="L49" s="33">
        <f t="shared" si="3"/>
        <v>35.1</v>
      </c>
      <c r="M49" s="33">
        <f t="shared" si="4"/>
        <v>16255.813</v>
      </c>
    </row>
    <row r="50" spans="1:13" x14ac:dyDescent="0.2">
      <c r="A50" s="1">
        <f t="shared" si="5"/>
        <v>39</v>
      </c>
      <c r="B50" s="20">
        <v>211</v>
      </c>
      <c r="C50" s="33"/>
      <c r="D50" s="33">
        <v>133952</v>
      </c>
      <c r="E50" s="33">
        <v>133952</v>
      </c>
      <c r="F50" s="34">
        <f>E50*$F$10</f>
        <v>8305.0239999999994</v>
      </c>
      <c r="G50" s="33">
        <v>133952</v>
      </c>
      <c r="H50" s="33">
        <f t="shared" si="1"/>
        <v>1942.3040000000001</v>
      </c>
      <c r="I50" s="33">
        <v>7000</v>
      </c>
      <c r="J50" s="33">
        <f t="shared" si="2"/>
        <v>42</v>
      </c>
      <c r="K50" s="33">
        <v>11700</v>
      </c>
      <c r="L50" s="33">
        <f t="shared" si="3"/>
        <v>35.1</v>
      </c>
      <c r="M50" s="33">
        <f t="shared" si="4"/>
        <v>10324.428</v>
      </c>
    </row>
    <row r="51" spans="1:13" x14ac:dyDescent="0.2">
      <c r="A51" s="1">
        <f t="shared" si="5"/>
        <v>40</v>
      </c>
      <c r="B51" s="20">
        <v>212</v>
      </c>
      <c r="C51" s="33"/>
      <c r="D51" s="33">
        <v>136531</v>
      </c>
      <c r="E51" s="33">
        <v>136531</v>
      </c>
      <c r="F51" s="34">
        <f>E51*$F$10</f>
        <v>8464.9220000000005</v>
      </c>
      <c r="G51" s="33">
        <v>136531</v>
      </c>
      <c r="H51" s="33">
        <f t="shared" si="1"/>
        <v>1979.6995000000002</v>
      </c>
      <c r="I51" s="33">
        <v>7000</v>
      </c>
      <c r="J51" s="33">
        <f t="shared" si="2"/>
        <v>42</v>
      </c>
      <c r="K51" s="33">
        <v>11700</v>
      </c>
      <c r="L51" s="33">
        <f t="shared" si="3"/>
        <v>35.1</v>
      </c>
      <c r="M51" s="33">
        <f t="shared" si="4"/>
        <v>10521.721500000001</v>
      </c>
    </row>
    <row r="52" spans="1:13" x14ac:dyDescent="0.2">
      <c r="A52" s="1">
        <f t="shared" si="5"/>
        <v>41</v>
      </c>
      <c r="B52" s="20">
        <v>215</v>
      </c>
      <c r="C52" s="33"/>
      <c r="D52" s="33">
        <v>118244</v>
      </c>
      <c r="E52" s="33">
        <v>118244</v>
      </c>
      <c r="F52" s="34">
        <f>E52*$F$10</f>
        <v>7331.1279999999997</v>
      </c>
      <c r="G52" s="33">
        <v>118244</v>
      </c>
      <c r="H52" s="33">
        <f t="shared" si="1"/>
        <v>1714.538</v>
      </c>
      <c r="I52" s="33">
        <v>7000</v>
      </c>
      <c r="J52" s="33">
        <f t="shared" si="2"/>
        <v>42</v>
      </c>
      <c r="K52" s="33">
        <v>11700</v>
      </c>
      <c r="L52" s="33">
        <f t="shared" si="3"/>
        <v>35.1</v>
      </c>
      <c r="M52" s="33">
        <f t="shared" si="4"/>
        <v>9122.7659999999996</v>
      </c>
    </row>
    <row r="53" spans="1:13" x14ac:dyDescent="0.2">
      <c r="A53" s="1">
        <f t="shared" si="5"/>
        <v>42</v>
      </c>
      <c r="B53" s="20">
        <v>216</v>
      </c>
      <c r="C53" s="33"/>
      <c r="D53" s="33">
        <v>136765</v>
      </c>
      <c r="E53" s="33">
        <v>136765</v>
      </c>
      <c r="F53" s="34">
        <f>E53*$F$10</f>
        <v>8479.43</v>
      </c>
      <c r="G53" s="33">
        <v>136765</v>
      </c>
      <c r="H53" s="33">
        <f t="shared" si="1"/>
        <v>1983.0925000000002</v>
      </c>
      <c r="I53" s="33">
        <v>7000</v>
      </c>
      <c r="J53" s="33">
        <f t="shared" si="2"/>
        <v>42</v>
      </c>
      <c r="K53" s="33">
        <v>11700</v>
      </c>
      <c r="L53" s="33">
        <f t="shared" si="3"/>
        <v>35.1</v>
      </c>
      <c r="M53" s="33">
        <f t="shared" si="4"/>
        <v>10539.622500000001</v>
      </c>
    </row>
    <row r="54" spans="1:13" x14ac:dyDescent="0.2">
      <c r="A54" s="1">
        <f t="shared" si="5"/>
        <v>43</v>
      </c>
      <c r="B54" s="20">
        <v>217</v>
      </c>
      <c r="C54" s="33"/>
      <c r="D54" s="33">
        <v>72404</v>
      </c>
      <c r="E54" s="33">
        <v>72404</v>
      </c>
      <c r="F54" s="34">
        <f>E54*$F$10</f>
        <v>4489.0479999999998</v>
      </c>
      <c r="G54" s="33">
        <v>72404</v>
      </c>
      <c r="H54" s="33">
        <f t="shared" si="1"/>
        <v>1049.8579999999999</v>
      </c>
      <c r="I54" s="33">
        <v>7000</v>
      </c>
      <c r="J54" s="33">
        <f t="shared" si="2"/>
        <v>42</v>
      </c>
      <c r="K54" s="33">
        <v>11700</v>
      </c>
      <c r="L54" s="33">
        <f t="shared" si="3"/>
        <v>35.1</v>
      </c>
      <c r="M54" s="33">
        <f t="shared" si="4"/>
        <v>5616.0060000000003</v>
      </c>
    </row>
    <row r="55" spans="1:13" x14ac:dyDescent="0.2">
      <c r="A55" s="1">
        <f t="shared" si="5"/>
        <v>44</v>
      </c>
      <c r="B55" s="20">
        <v>219</v>
      </c>
      <c r="C55" s="33"/>
      <c r="D55" s="33">
        <v>116648</v>
      </c>
      <c r="E55" s="33">
        <v>116648</v>
      </c>
      <c r="F55" s="34">
        <f>E55*$F$10</f>
        <v>7232.1760000000004</v>
      </c>
      <c r="G55" s="33">
        <v>116648</v>
      </c>
      <c r="H55" s="33">
        <f t="shared" si="1"/>
        <v>1691.3960000000002</v>
      </c>
      <c r="I55" s="33">
        <v>7000</v>
      </c>
      <c r="J55" s="33">
        <f t="shared" si="2"/>
        <v>42</v>
      </c>
      <c r="K55" s="33">
        <v>11700</v>
      </c>
      <c r="L55" s="33">
        <f t="shared" si="3"/>
        <v>35.1</v>
      </c>
      <c r="M55" s="33">
        <f t="shared" si="4"/>
        <v>9000.6720000000005</v>
      </c>
    </row>
    <row r="56" spans="1:13" x14ac:dyDescent="0.2">
      <c r="A56" s="1">
        <f t="shared" si="5"/>
        <v>45</v>
      </c>
      <c r="B56" s="20">
        <v>223</v>
      </c>
      <c r="C56" s="33"/>
      <c r="D56" s="33">
        <v>56282</v>
      </c>
      <c r="E56" s="33">
        <v>56282</v>
      </c>
      <c r="F56" s="34">
        <f>E56*$F$10</f>
        <v>3489.4839999999999</v>
      </c>
      <c r="G56" s="33">
        <v>56282</v>
      </c>
      <c r="H56" s="33">
        <f t="shared" si="1"/>
        <v>816.08900000000006</v>
      </c>
      <c r="I56" s="33">
        <v>7000</v>
      </c>
      <c r="J56" s="33">
        <f t="shared" si="2"/>
        <v>42</v>
      </c>
      <c r="K56" s="33">
        <v>11700</v>
      </c>
      <c r="L56" s="33">
        <f t="shared" si="3"/>
        <v>35.1</v>
      </c>
      <c r="M56" s="33">
        <f t="shared" si="4"/>
        <v>4382.6730000000007</v>
      </c>
    </row>
    <row r="57" spans="1:13" x14ac:dyDescent="0.2">
      <c r="A57" s="1">
        <f t="shared" si="5"/>
        <v>46</v>
      </c>
      <c r="B57" s="20">
        <v>226</v>
      </c>
      <c r="C57" s="33"/>
      <c r="D57" s="33">
        <v>64849</v>
      </c>
      <c r="E57" s="33">
        <v>64849</v>
      </c>
      <c r="F57" s="34">
        <f>E57*$F$10</f>
        <v>4020.6379999999999</v>
      </c>
      <c r="G57" s="33">
        <v>64849</v>
      </c>
      <c r="H57" s="33">
        <f t="shared" si="1"/>
        <v>940.31050000000005</v>
      </c>
      <c r="I57" s="33">
        <v>7000</v>
      </c>
      <c r="J57" s="33">
        <f t="shared" si="2"/>
        <v>42</v>
      </c>
      <c r="K57" s="33">
        <v>11700</v>
      </c>
      <c r="L57" s="33">
        <f t="shared" si="3"/>
        <v>35.1</v>
      </c>
      <c r="M57" s="33">
        <f t="shared" si="4"/>
        <v>5038.0485000000008</v>
      </c>
    </row>
    <row r="58" spans="1:13" x14ac:dyDescent="0.2">
      <c r="A58" s="1">
        <f t="shared" si="5"/>
        <v>47</v>
      </c>
      <c r="B58" s="20">
        <v>227</v>
      </c>
      <c r="C58" s="33"/>
      <c r="D58" s="33">
        <v>89595</v>
      </c>
      <c r="E58" s="33">
        <v>89595</v>
      </c>
      <c r="F58" s="34">
        <f>E58*$F$10</f>
        <v>5554.89</v>
      </c>
      <c r="G58" s="33">
        <v>89595</v>
      </c>
      <c r="H58" s="33">
        <f t="shared" si="1"/>
        <v>1299.1275000000001</v>
      </c>
      <c r="I58" s="33">
        <v>7000</v>
      </c>
      <c r="J58" s="33">
        <f t="shared" si="2"/>
        <v>42</v>
      </c>
      <c r="K58" s="33">
        <v>11700</v>
      </c>
      <c r="L58" s="33">
        <f t="shared" si="3"/>
        <v>35.1</v>
      </c>
      <c r="M58" s="33">
        <f t="shared" si="4"/>
        <v>6931.1175000000003</v>
      </c>
    </row>
    <row r="59" spans="1:13" x14ac:dyDescent="0.2">
      <c r="A59" s="1">
        <f t="shared" si="5"/>
        <v>48</v>
      </c>
      <c r="B59" s="20">
        <v>229</v>
      </c>
      <c r="C59" s="33"/>
      <c r="D59" s="33">
        <v>63627</v>
      </c>
      <c r="E59" s="33">
        <v>63627</v>
      </c>
      <c r="F59" s="34">
        <f>E59*$F$10</f>
        <v>3944.8739999999998</v>
      </c>
      <c r="G59" s="33">
        <v>63627</v>
      </c>
      <c r="H59" s="33">
        <f t="shared" si="1"/>
        <v>922.5915</v>
      </c>
      <c r="I59" s="33">
        <v>7000</v>
      </c>
      <c r="J59" s="33">
        <f t="shared" si="2"/>
        <v>42</v>
      </c>
      <c r="K59" s="33">
        <v>11700</v>
      </c>
      <c r="L59" s="33">
        <f t="shared" si="3"/>
        <v>35.1</v>
      </c>
      <c r="M59" s="33">
        <f t="shared" si="4"/>
        <v>4944.5655000000006</v>
      </c>
    </row>
    <row r="60" spans="1:13" x14ac:dyDescent="0.2">
      <c r="A60" s="1">
        <f t="shared" si="5"/>
        <v>49</v>
      </c>
      <c r="B60" s="20">
        <v>230</v>
      </c>
      <c r="C60" s="33"/>
      <c r="D60" s="33">
        <v>98683</v>
      </c>
      <c r="E60" s="33">
        <v>98683</v>
      </c>
      <c r="F60" s="34">
        <f>E60*$F$10</f>
        <v>6118.3459999999995</v>
      </c>
      <c r="G60" s="33">
        <v>98683</v>
      </c>
      <c r="H60" s="33">
        <f t="shared" si="1"/>
        <v>1430.9035000000001</v>
      </c>
      <c r="I60" s="33">
        <v>7000</v>
      </c>
      <c r="J60" s="33">
        <f t="shared" si="2"/>
        <v>42</v>
      </c>
      <c r="K60" s="33">
        <v>11700</v>
      </c>
      <c r="L60" s="33">
        <f t="shared" si="3"/>
        <v>35.1</v>
      </c>
      <c r="M60" s="33">
        <f t="shared" si="4"/>
        <v>7626.3495000000003</v>
      </c>
    </row>
    <row r="61" spans="1:13" x14ac:dyDescent="0.2">
      <c r="A61" s="1">
        <f t="shared" si="5"/>
        <v>50</v>
      </c>
      <c r="B61" s="20">
        <v>232</v>
      </c>
      <c r="C61" s="33"/>
      <c r="D61" s="33">
        <v>110612</v>
      </c>
      <c r="E61" s="33">
        <v>110612</v>
      </c>
      <c r="F61" s="34">
        <f>E61*$F$10</f>
        <v>6857.9439999999995</v>
      </c>
      <c r="G61" s="33">
        <v>110612</v>
      </c>
      <c r="H61" s="33">
        <f t="shared" si="1"/>
        <v>1603.874</v>
      </c>
      <c r="I61" s="33">
        <v>7000</v>
      </c>
      <c r="J61" s="33">
        <f t="shared" si="2"/>
        <v>42</v>
      </c>
      <c r="K61" s="33">
        <v>11700</v>
      </c>
      <c r="L61" s="33">
        <f t="shared" si="3"/>
        <v>35.1</v>
      </c>
      <c r="M61" s="33">
        <f t="shared" si="4"/>
        <v>8538.9179999999997</v>
      </c>
    </row>
    <row r="62" spans="1:13" x14ac:dyDescent="0.2">
      <c r="A62" s="1">
        <f t="shared" si="5"/>
        <v>51</v>
      </c>
      <c r="B62" s="20">
        <v>233</v>
      </c>
      <c r="C62" s="33"/>
      <c r="D62" s="33">
        <v>64829</v>
      </c>
      <c r="E62" s="33">
        <v>64829</v>
      </c>
      <c r="F62" s="34">
        <f>E62*$F$10</f>
        <v>4019.3980000000001</v>
      </c>
      <c r="G62" s="33">
        <v>64829</v>
      </c>
      <c r="H62" s="33">
        <f t="shared" si="1"/>
        <v>940.02050000000008</v>
      </c>
      <c r="I62" s="33">
        <v>7000</v>
      </c>
      <c r="J62" s="33">
        <f t="shared" ref="J62:J91" si="6">I62*$J$10</f>
        <v>42</v>
      </c>
      <c r="K62" s="33">
        <v>11700</v>
      </c>
      <c r="L62" s="33">
        <f t="shared" ref="L62:L91" si="7">K62*$L$10</f>
        <v>35.1</v>
      </c>
      <c r="M62" s="33">
        <f t="shared" ref="M62:M91" si="8">F62+H62+J62+L62</f>
        <v>5036.5185000000001</v>
      </c>
    </row>
    <row r="63" spans="1:13" x14ac:dyDescent="0.2">
      <c r="A63" s="1">
        <f t="shared" si="5"/>
        <v>52</v>
      </c>
      <c r="B63" s="20">
        <v>234</v>
      </c>
      <c r="C63" s="33"/>
      <c r="D63" s="33">
        <v>49689</v>
      </c>
      <c r="E63" s="33">
        <v>49689</v>
      </c>
      <c r="F63" s="34">
        <f>E63*$F$10</f>
        <v>3080.7179999999998</v>
      </c>
      <c r="G63" s="33">
        <v>49689</v>
      </c>
      <c r="H63" s="33">
        <f t="shared" si="1"/>
        <v>720.4905</v>
      </c>
      <c r="I63" s="33">
        <v>7000</v>
      </c>
      <c r="J63" s="33">
        <f t="shared" si="6"/>
        <v>42</v>
      </c>
      <c r="K63" s="33">
        <v>11700</v>
      </c>
      <c r="L63" s="33">
        <f t="shared" si="7"/>
        <v>35.1</v>
      </c>
      <c r="M63" s="33">
        <f t="shared" si="8"/>
        <v>3878.3084999999996</v>
      </c>
    </row>
    <row r="64" spans="1:13" x14ac:dyDescent="0.2">
      <c r="A64" s="1">
        <f t="shared" si="5"/>
        <v>53</v>
      </c>
      <c r="B64" s="20">
        <v>267</v>
      </c>
      <c r="C64" s="33"/>
      <c r="D64" s="33">
        <v>60244</v>
      </c>
      <c r="E64" s="33">
        <v>60244</v>
      </c>
      <c r="F64" s="34">
        <f>E64*$F$10</f>
        <v>3735.1280000000002</v>
      </c>
      <c r="G64" s="33">
        <v>60244</v>
      </c>
      <c r="H64" s="33">
        <f t="shared" si="1"/>
        <v>873.53800000000001</v>
      </c>
      <c r="I64" s="33">
        <v>7000</v>
      </c>
      <c r="J64" s="33">
        <f t="shared" si="6"/>
        <v>42</v>
      </c>
      <c r="K64" s="33">
        <v>11700</v>
      </c>
      <c r="L64" s="33">
        <f t="shared" si="7"/>
        <v>35.1</v>
      </c>
      <c r="M64" s="33">
        <f t="shared" si="8"/>
        <v>4685.7660000000005</v>
      </c>
    </row>
    <row r="65" spans="1:13" x14ac:dyDescent="0.2">
      <c r="A65" s="1">
        <f t="shared" si="5"/>
        <v>54</v>
      </c>
      <c r="B65" s="20">
        <v>268</v>
      </c>
      <c r="C65" s="33"/>
      <c r="D65" s="33">
        <v>89382</v>
      </c>
      <c r="E65" s="33">
        <v>89382</v>
      </c>
      <c r="F65" s="34">
        <f>E65*$F$10</f>
        <v>5541.6840000000002</v>
      </c>
      <c r="G65" s="33">
        <v>89382</v>
      </c>
      <c r="H65" s="33">
        <f t="shared" si="1"/>
        <v>1296.039</v>
      </c>
      <c r="I65" s="33">
        <v>7000</v>
      </c>
      <c r="J65" s="33">
        <f t="shared" si="6"/>
        <v>42</v>
      </c>
      <c r="K65" s="33">
        <v>11700</v>
      </c>
      <c r="L65" s="33">
        <f t="shared" si="7"/>
        <v>35.1</v>
      </c>
      <c r="M65" s="33">
        <f t="shared" si="8"/>
        <v>6914.8230000000003</v>
      </c>
    </row>
    <row r="66" spans="1:13" x14ac:dyDescent="0.2">
      <c r="A66" s="1">
        <f t="shared" si="5"/>
        <v>55</v>
      </c>
      <c r="B66" s="20">
        <v>270</v>
      </c>
      <c r="C66" s="33"/>
      <c r="D66" s="33">
        <v>92670</v>
      </c>
      <c r="E66" s="33">
        <v>92670</v>
      </c>
      <c r="F66" s="34">
        <f>E66*$F$10</f>
        <v>5745.54</v>
      </c>
      <c r="G66" s="33">
        <v>92670</v>
      </c>
      <c r="H66" s="33">
        <f t="shared" si="1"/>
        <v>1343.7150000000001</v>
      </c>
      <c r="I66" s="33">
        <v>7000</v>
      </c>
      <c r="J66" s="33">
        <f t="shared" si="6"/>
        <v>42</v>
      </c>
      <c r="K66" s="33">
        <v>11700</v>
      </c>
      <c r="L66" s="33">
        <f t="shared" si="7"/>
        <v>35.1</v>
      </c>
      <c r="M66" s="33">
        <f t="shared" si="8"/>
        <v>7166.3550000000005</v>
      </c>
    </row>
    <row r="67" spans="1:13" x14ac:dyDescent="0.2">
      <c r="A67" s="1">
        <f t="shared" si="5"/>
        <v>56</v>
      </c>
      <c r="B67" s="20">
        <v>272</v>
      </c>
      <c r="C67" s="33"/>
      <c r="D67" s="33">
        <v>119993</v>
      </c>
      <c r="E67" s="33">
        <v>119993</v>
      </c>
      <c r="F67" s="34">
        <f>E67*$F$10</f>
        <v>7439.5659999999998</v>
      </c>
      <c r="G67" s="33">
        <v>119993</v>
      </c>
      <c r="H67" s="33">
        <f t="shared" si="1"/>
        <v>1739.8985</v>
      </c>
      <c r="I67" s="33">
        <v>7000</v>
      </c>
      <c r="J67" s="33">
        <f t="shared" si="6"/>
        <v>42</v>
      </c>
      <c r="K67" s="33">
        <v>11700</v>
      </c>
      <c r="L67" s="33">
        <f t="shared" si="7"/>
        <v>35.1</v>
      </c>
      <c r="M67" s="33">
        <f t="shared" si="8"/>
        <v>9256.5645000000004</v>
      </c>
    </row>
    <row r="68" spans="1:13" x14ac:dyDescent="0.2">
      <c r="A68" s="1">
        <f t="shared" si="5"/>
        <v>57</v>
      </c>
      <c r="B68" s="20">
        <v>273</v>
      </c>
      <c r="C68" s="33"/>
      <c r="D68" s="33">
        <v>87115</v>
      </c>
      <c r="E68" s="33">
        <v>87115</v>
      </c>
      <c r="F68" s="34">
        <f>E68*$F$10</f>
        <v>5401.13</v>
      </c>
      <c r="G68" s="33">
        <v>87115</v>
      </c>
      <c r="H68" s="33">
        <f t="shared" si="1"/>
        <v>1263.1675</v>
      </c>
      <c r="I68" s="33">
        <v>7000</v>
      </c>
      <c r="J68" s="33">
        <f t="shared" si="6"/>
        <v>42</v>
      </c>
      <c r="K68" s="33">
        <v>11700</v>
      </c>
      <c r="L68" s="33">
        <f t="shared" si="7"/>
        <v>35.1</v>
      </c>
      <c r="M68" s="33">
        <f t="shared" si="8"/>
        <v>6741.3975000000009</v>
      </c>
    </row>
    <row r="69" spans="1:13" x14ac:dyDescent="0.2">
      <c r="A69" s="1">
        <f t="shared" si="5"/>
        <v>58</v>
      </c>
      <c r="B69" s="20">
        <v>274</v>
      </c>
      <c r="C69" s="33"/>
      <c r="D69" s="33">
        <v>82971</v>
      </c>
      <c r="E69" s="33">
        <v>82971</v>
      </c>
      <c r="F69" s="34">
        <f>E69*$F$10</f>
        <v>5144.2020000000002</v>
      </c>
      <c r="G69" s="33">
        <v>82971</v>
      </c>
      <c r="H69" s="33">
        <f t="shared" si="1"/>
        <v>1203.0795000000001</v>
      </c>
      <c r="I69" s="33">
        <v>7000</v>
      </c>
      <c r="J69" s="33">
        <f t="shared" si="6"/>
        <v>42</v>
      </c>
      <c r="K69" s="33">
        <v>11700</v>
      </c>
      <c r="L69" s="33">
        <f t="shared" si="7"/>
        <v>35.1</v>
      </c>
      <c r="M69" s="33">
        <f t="shared" si="8"/>
        <v>6424.3815000000004</v>
      </c>
    </row>
    <row r="70" spans="1:13" x14ac:dyDescent="0.2">
      <c r="A70" s="1">
        <f t="shared" si="5"/>
        <v>59</v>
      </c>
      <c r="B70" s="20">
        <v>275</v>
      </c>
      <c r="C70" s="33"/>
      <c r="D70" s="33">
        <v>85675</v>
      </c>
      <c r="E70" s="33">
        <v>85675</v>
      </c>
      <c r="F70" s="34">
        <f>E70*$F$10</f>
        <v>5311.85</v>
      </c>
      <c r="G70" s="33">
        <v>85675</v>
      </c>
      <c r="H70" s="33">
        <f t="shared" si="1"/>
        <v>1242.2875000000001</v>
      </c>
      <c r="I70" s="33">
        <v>7000</v>
      </c>
      <c r="J70" s="33">
        <f t="shared" si="6"/>
        <v>42</v>
      </c>
      <c r="K70" s="33">
        <v>11700</v>
      </c>
      <c r="L70" s="33">
        <f t="shared" si="7"/>
        <v>35.1</v>
      </c>
      <c r="M70" s="33">
        <f t="shared" si="8"/>
        <v>6631.2375000000011</v>
      </c>
    </row>
    <row r="71" spans="1:13" x14ac:dyDescent="0.2">
      <c r="A71" s="1">
        <f t="shared" si="5"/>
        <v>60</v>
      </c>
      <c r="B71" s="20">
        <v>276</v>
      </c>
      <c r="C71" s="33"/>
      <c r="D71" s="33">
        <v>49689</v>
      </c>
      <c r="E71" s="33">
        <v>49689</v>
      </c>
      <c r="F71" s="34">
        <f>E71*$F$10</f>
        <v>3080.7179999999998</v>
      </c>
      <c r="G71" s="33">
        <v>49689</v>
      </c>
      <c r="H71" s="33">
        <f t="shared" si="1"/>
        <v>720.4905</v>
      </c>
      <c r="I71" s="33">
        <v>7000</v>
      </c>
      <c r="J71" s="33">
        <f t="shared" si="6"/>
        <v>42</v>
      </c>
      <c r="K71" s="33">
        <v>11700</v>
      </c>
      <c r="L71" s="33">
        <f t="shared" si="7"/>
        <v>35.1</v>
      </c>
      <c r="M71" s="33">
        <f t="shared" si="8"/>
        <v>3878.3084999999996</v>
      </c>
    </row>
    <row r="72" spans="1:13" x14ac:dyDescent="0.2">
      <c r="A72" s="1">
        <f t="shared" si="5"/>
        <v>61</v>
      </c>
      <c r="B72" s="20">
        <v>277</v>
      </c>
      <c r="C72" s="33"/>
      <c r="D72" s="33">
        <v>88028</v>
      </c>
      <c r="E72" s="33">
        <v>88028</v>
      </c>
      <c r="F72" s="34">
        <f>E72*$F$10</f>
        <v>5457.7359999999999</v>
      </c>
      <c r="G72" s="33">
        <v>88028</v>
      </c>
      <c r="H72" s="33">
        <f t="shared" si="1"/>
        <v>1276.4060000000002</v>
      </c>
      <c r="I72" s="33">
        <v>7000</v>
      </c>
      <c r="J72" s="33">
        <f t="shared" si="6"/>
        <v>42</v>
      </c>
      <c r="K72" s="33">
        <v>11700</v>
      </c>
      <c r="L72" s="33">
        <f t="shared" si="7"/>
        <v>35.1</v>
      </c>
      <c r="M72" s="33">
        <f t="shared" si="8"/>
        <v>6811.2420000000002</v>
      </c>
    </row>
    <row r="73" spans="1:13" x14ac:dyDescent="0.2">
      <c r="A73" s="1">
        <f t="shared" si="5"/>
        <v>62</v>
      </c>
      <c r="B73" s="20">
        <v>278</v>
      </c>
      <c r="C73" s="33"/>
      <c r="D73" s="33">
        <v>0</v>
      </c>
      <c r="E73" s="33">
        <v>0</v>
      </c>
      <c r="F73" s="34">
        <f>E73*$F$10</f>
        <v>0</v>
      </c>
      <c r="G73" s="33">
        <v>0</v>
      </c>
      <c r="H73" s="33">
        <f t="shared" si="1"/>
        <v>0</v>
      </c>
      <c r="I73" s="33">
        <v>7000</v>
      </c>
      <c r="J73" s="33">
        <f t="shared" si="6"/>
        <v>42</v>
      </c>
      <c r="K73" s="33">
        <v>11700</v>
      </c>
      <c r="L73" s="33">
        <f t="shared" si="7"/>
        <v>35.1</v>
      </c>
      <c r="M73" s="33">
        <f t="shared" si="8"/>
        <v>77.099999999999994</v>
      </c>
    </row>
    <row r="74" spans="1:13" x14ac:dyDescent="0.2">
      <c r="A74" s="1">
        <f t="shared" si="5"/>
        <v>63</v>
      </c>
      <c r="B74" s="20">
        <v>281</v>
      </c>
      <c r="C74" s="33"/>
      <c r="D74" s="33">
        <v>12422</v>
      </c>
      <c r="E74" s="33">
        <v>12422</v>
      </c>
      <c r="F74" s="34">
        <f>E74*$F$10</f>
        <v>770.16399999999999</v>
      </c>
      <c r="G74" s="33">
        <v>12422</v>
      </c>
      <c r="H74" s="33">
        <f t="shared" si="1"/>
        <v>180.119</v>
      </c>
      <c r="I74" s="33">
        <v>7000</v>
      </c>
      <c r="J74" s="33">
        <f t="shared" si="6"/>
        <v>42</v>
      </c>
      <c r="K74" s="33">
        <v>11700</v>
      </c>
      <c r="L74" s="33">
        <f t="shared" si="7"/>
        <v>35.1</v>
      </c>
      <c r="M74" s="33">
        <f t="shared" si="8"/>
        <v>1027.383</v>
      </c>
    </row>
    <row r="75" spans="1:13" x14ac:dyDescent="0.2">
      <c r="A75" s="1">
        <f t="shared" si="5"/>
        <v>64</v>
      </c>
      <c r="B75" s="20">
        <v>282</v>
      </c>
      <c r="C75" s="33"/>
      <c r="D75" s="33">
        <v>4599</v>
      </c>
      <c r="E75" s="33">
        <v>4599</v>
      </c>
      <c r="F75" s="34">
        <f>E75*$F$10</f>
        <v>285.13799999999998</v>
      </c>
      <c r="G75" s="33">
        <v>4599</v>
      </c>
      <c r="H75" s="33">
        <f t="shared" si="1"/>
        <v>66.685500000000005</v>
      </c>
      <c r="I75" s="33">
        <v>4599</v>
      </c>
      <c r="J75" s="33">
        <f t="shared" si="6"/>
        <v>27.594000000000001</v>
      </c>
      <c r="K75" s="33">
        <v>4599</v>
      </c>
      <c r="L75" s="33">
        <f t="shared" si="7"/>
        <v>13.797000000000001</v>
      </c>
      <c r="M75" s="33">
        <f t="shared" si="8"/>
        <v>393.21449999999999</v>
      </c>
    </row>
    <row r="76" spans="1:13" x14ac:dyDescent="0.2">
      <c r="A76" s="1">
        <f t="shared" si="5"/>
        <v>65</v>
      </c>
      <c r="B76" s="20">
        <v>283</v>
      </c>
      <c r="C76" s="33"/>
      <c r="D76" s="33">
        <v>50981</v>
      </c>
      <c r="E76" s="33">
        <v>50981</v>
      </c>
      <c r="F76" s="34">
        <f>E76*$F$10</f>
        <v>3160.8220000000001</v>
      </c>
      <c r="G76" s="33">
        <v>50981</v>
      </c>
      <c r="H76" s="33">
        <f t="shared" si="1"/>
        <v>739.22450000000003</v>
      </c>
      <c r="I76" s="33">
        <v>7000</v>
      </c>
      <c r="J76" s="33">
        <f t="shared" si="6"/>
        <v>42</v>
      </c>
      <c r="K76" s="33">
        <v>11700</v>
      </c>
      <c r="L76" s="33">
        <f t="shared" si="7"/>
        <v>35.1</v>
      </c>
      <c r="M76" s="33">
        <f t="shared" si="8"/>
        <v>3977.1465000000003</v>
      </c>
    </row>
    <row r="77" spans="1:13" x14ac:dyDescent="0.2">
      <c r="A77" s="1">
        <f t="shared" si="5"/>
        <v>66</v>
      </c>
      <c r="B77" s="20">
        <v>284</v>
      </c>
      <c r="C77" s="33"/>
      <c r="D77" s="33">
        <v>129410</v>
      </c>
      <c r="E77" s="33">
        <v>129410</v>
      </c>
      <c r="F77" s="34">
        <f>E77*$F$10</f>
        <v>8023.42</v>
      </c>
      <c r="G77" s="33">
        <v>129410</v>
      </c>
      <c r="H77" s="33">
        <f t="shared" si="1"/>
        <v>1876.4450000000002</v>
      </c>
      <c r="I77" s="33">
        <v>7000</v>
      </c>
      <c r="J77" s="33">
        <f t="shared" si="6"/>
        <v>42</v>
      </c>
      <c r="K77" s="33">
        <v>11700</v>
      </c>
      <c r="L77" s="33">
        <f t="shared" si="7"/>
        <v>35.1</v>
      </c>
      <c r="M77" s="33">
        <f t="shared" si="8"/>
        <v>9976.9650000000001</v>
      </c>
    </row>
    <row r="78" spans="1:13" x14ac:dyDescent="0.2">
      <c r="A78" s="1">
        <f t="shared" si="5"/>
        <v>67</v>
      </c>
      <c r="B78" s="20">
        <v>285</v>
      </c>
      <c r="C78" s="33"/>
      <c r="D78" s="33">
        <v>112894</v>
      </c>
      <c r="E78" s="33">
        <v>112894</v>
      </c>
      <c r="F78" s="34">
        <f>E78*$F$10</f>
        <v>6999.4279999999999</v>
      </c>
      <c r="G78" s="33">
        <v>112894</v>
      </c>
      <c r="H78" s="33">
        <f t="shared" si="1"/>
        <v>1636.9630000000002</v>
      </c>
      <c r="I78" s="33">
        <v>7000</v>
      </c>
      <c r="J78" s="33">
        <f t="shared" si="6"/>
        <v>42</v>
      </c>
      <c r="K78" s="33">
        <v>11700</v>
      </c>
      <c r="L78" s="33">
        <f t="shared" si="7"/>
        <v>35.1</v>
      </c>
      <c r="M78" s="33">
        <f t="shared" si="8"/>
        <v>8713.491</v>
      </c>
    </row>
    <row r="79" spans="1:13" x14ac:dyDescent="0.2">
      <c r="A79" s="1">
        <f t="shared" si="5"/>
        <v>68</v>
      </c>
      <c r="B79" s="20">
        <v>286</v>
      </c>
      <c r="C79" s="33"/>
      <c r="D79" s="33">
        <v>49689</v>
      </c>
      <c r="E79" s="33">
        <v>49689</v>
      </c>
      <c r="F79" s="34">
        <f>E79*$F$10</f>
        <v>3080.7179999999998</v>
      </c>
      <c r="G79" s="33">
        <v>49689</v>
      </c>
      <c r="H79" s="33">
        <f t="shared" si="1"/>
        <v>720.4905</v>
      </c>
      <c r="I79" s="33">
        <v>7000</v>
      </c>
      <c r="J79" s="33">
        <f t="shared" si="6"/>
        <v>42</v>
      </c>
      <c r="K79" s="33">
        <v>11700</v>
      </c>
      <c r="L79" s="33">
        <f t="shared" si="7"/>
        <v>35.1</v>
      </c>
      <c r="M79" s="33">
        <f t="shared" si="8"/>
        <v>3878.3084999999996</v>
      </c>
    </row>
    <row r="80" spans="1:13" x14ac:dyDescent="0.2">
      <c r="A80" s="1">
        <f t="shared" si="5"/>
        <v>69</v>
      </c>
      <c r="B80" s="20">
        <v>287</v>
      </c>
      <c r="C80" s="33"/>
      <c r="D80" s="33">
        <v>49689</v>
      </c>
      <c r="E80" s="33">
        <v>49689</v>
      </c>
      <c r="F80" s="34">
        <f>E80*$F$10</f>
        <v>3080.7179999999998</v>
      </c>
      <c r="G80" s="33">
        <v>49689</v>
      </c>
      <c r="H80" s="33">
        <f t="shared" si="1"/>
        <v>720.4905</v>
      </c>
      <c r="I80" s="33">
        <v>7000</v>
      </c>
      <c r="J80" s="33">
        <f t="shared" si="6"/>
        <v>42</v>
      </c>
      <c r="K80" s="33">
        <v>11700</v>
      </c>
      <c r="L80" s="33">
        <f t="shared" si="7"/>
        <v>35.1</v>
      </c>
      <c r="M80" s="33">
        <f t="shared" si="8"/>
        <v>3878.3084999999996</v>
      </c>
    </row>
    <row r="81" spans="1:13" x14ac:dyDescent="0.2">
      <c r="A81" s="1">
        <f t="shared" si="5"/>
        <v>70</v>
      </c>
      <c r="B81" s="20">
        <v>289</v>
      </c>
      <c r="C81" s="33"/>
      <c r="D81" s="33">
        <v>55759</v>
      </c>
      <c r="E81" s="33">
        <v>55759</v>
      </c>
      <c r="F81" s="34">
        <f>E81*$F$10</f>
        <v>3457.058</v>
      </c>
      <c r="G81" s="33">
        <v>55759</v>
      </c>
      <c r="H81" s="33">
        <f t="shared" si="1"/>
        <v>808.5055000000001</v>
      </c>
      <c r="I81" s="33">
        <v>7000</v>
      </c>
      <c r="J81" s="33">
        <f t="shared" si="6"/>
        <v>42</v>
      </c>
      <c r="K81" s="33">
        <v>11700</v>
      </c>
      <c r="L81" s="33">
        <f t="shared" si="7"/>
        <v>35.1</v>
      </c>
      <c r="M81" s="33">
        <f t="shared" si="8"/>
        <v>4342.6635000000006</v>
      </c>
    </row>
    <row r="82" spans="1:13" x14ac:dyDescent="0.2">
      <c r="A82" s="1">
        <f t="shared" si="5"/>
        <v>71</v>
      </c>
      <c r="B82" s="20">
        <v>290</v>
      </c>
      <c r="C82" s="33"/>
      <c r="D82" s="33">
        <v>46810</v>
      </c>
      <c r="E82" s="33">
        <v>46810</v>
      </c>
      <c r="F82" s="34">
        <f>E82*$F$10</f>
        <v>2902.22</v>
      </c>
      <c r="G82" s="33">
        <v>46810</v>
      </c>
      <c r="H82" s="33">
        <f t="shared" si="1"/>
        <v>678.745</v>
      </c>
      <c r="I82" s="33">
        <v>7000</v>
      </c>
      <c r="J82" s="33">
        <f t="shared" si="6"/>
        <v>42</v>
      </c>
      <c r="K82" s="33">
        <v>11700</v>
      </c>
      <c r="L82" s="33">
        <f t="shared" si="7"/>
        <v>35.1</v>
      </c>
      <c r="M82" s="33">
        <f t="shared" si="8"/>
        <v>3658.0649999999996</v>
      </c>
    </row>
    <row r="83" spans="1:13" x14ac:dyDescent="0.2">
      <c r="A83" s="1">
        <f t="shared" si="5"/>
        <v>72</v>
      </c>
      <c r="B83" s="20">
        <v>291</v>
      </c>
      <c r="C83" s="33"/>
      <c r="D83" s="33">
        <v>43828</v>
      </c>
      <c r="E83" s="33">
        <v>43828</v>
      </c>
      <c r="F83" s="34">
        <f>E83*$F$10</f>
        <v>2717.3359999999998</v>
      </c>
      <c r="G83" s="33">
        <v>43828</v>
      </c>
      <c r="H83" s="33">
        <f t="shared" si="1"/>
        <v>635.50600000000009</v>
      </c>
      <c r="I83" s="33">
        <v>7000</v>
      </c>
      <c r="J83" s="33">
        <f t="shared" si="6"/>
        <v>42</v>
      </c>
      <c r="K83" s="33">
        <v>11700</v>
      </c>
      <c r="L83" s="33">
        <f t="shared" si="7"/>
        <v>35.1</v>
      </c>
      <c r="M83" s="33">
        <f t="shared" si="8"/>
        <v>3429.9419999999996</v>
      </c>
    </row>
    <row r="84" spans="1:13" x14ac:dyDescent="0.2">
      <c r="A84" s="1">
        <f t="shared" si="5"/>
        <v>73</v>
      </c>
      <c r="B84" s="20">
        <v>292</v>
      </c>
      <c r="C84" s="33"/>
      <c r="D84" s="33">
        <v>67520</v>
      </c>
      <c r="E84" s="33">
        <v>67520</v>
      </c>
      <c r="F84" s="34">
        <f>E84*$F$10</f>
        <v>4186.24</v>
      </c>
      <c r="G84" s="33">
        <v>67520</v>
      </c>
      <c r="H84" s="33">
        <f t="shared" si="1"/>
        <v>979.04000000000008</v>
      </c>
      <c r="I84" s="33">
        <v>7000</v>
      </c>
      <c r="J84" s="33">
        <f t="shared" si="6"/>
        <v>42</v>
      </c>
      <c r="K84" s="33">
        <v>11700</v>
      </c>
      <c r="L84" s="33">
        <f t="shared" si="7"/>
        <v>35.1</v>
      </c>
      <c r="M84" s="33">
        <f t="shared" si="8"/>
        <v>5242.38</v>
      </c>
    </row>
    <row r="85" spans="1:13" x14ac:dyDescent="0.2">
      <c r="A85" s="1">
        <f t="shared" si="5"/>
        <v>74</v>
      </c>
      <c r="B85" s="20">
        <v>293</v>
      </c>
      <c r="C85" s="33"/>
      <c r="D85" s="33">
        <v>0</v>
      </c>
      <c r="E85" s="33">
        <v>0</v>
      </c>
      <c r="F85" s="34">
        <f>E85*$F$10</f>
        <v>0</v>
      </c>
      <c r="G85" s="33">
        <v>0</v>
      </c>
      <c r="H85" s="33">
        <f t="shared" si="1"/>
        <v>0</v>
      </c>
      <c r="I85" s="33">
        <v>7000</v>
      </c>
      <c r="J85" s="33">
        <f t="shared" si="6"/>
        <v>42</v>
      </c>
      <c r="K85" s="33">
        <v>11700</v>
      </c>
      <c r="L85" s="33">
        <f t="shared" si="7"/>
        <v>35.1</v>
      </c>
      <c r="M85" s="33">
        <f t="shared" si="8"/>
        <v>77.099999999999994</v>
      </c>
    </row>
    <row r="86" spans="1:13" x14ac:dyDescent="0.2">
      <c r="A86" s="1">
        <f t="shared" si="5"/>
        <v>75</v>
      </c>
      <c r="B86" s="20">
        <v>294</v>
      </c>
      <c r="C86" s="33"/>
      <c r="D86" s="33">
        <v>4152</v>
      </c>
      <c r="E86" s="33">
        <v>4152</v>
      </c>
      <c r="F86" s="34">
        <f>E86*$F$10</f>
        <v>257.42399999999998</v>
      </c>
      <c r="G86" s="33">
        <v>4152</v>
      </c>
      <c r="H86" s="33">
        <f t="shared" si="1"/>
        <v>60.204000000000001</v>
      </c>
      <c r="I86" s="33">
        <v>4152</v>
      </c>
      <c r="J86" s="33">
        <f t="shared" si="6"/>
        <v>24.911999999999999</v>
      </c>
      <c r="K86" s="33">
        <v>4152</v>
      </c>
      <c r="L86" s="33">
        <f t="shared" si="7"/>
        <v>12.456</v>
      </c>
      <c r="M86" s="33">
        <f t="shared" si="8"/>
        <v>354.99599999999998</v>
      </c>
    </row>
    <row r="87" spans="1:13" x14ac:dyDescent="0.2">
      <c r="A87" s="1">
        <f t="shared" si="5"/>
        <v>76</v>
      </c>
      <c r="B87" s="20">
        <v>295</v>
      </c>
      <c r="C87" s="33"/>
      <c r="D87" s="33">
        <v>4632</v>
      </c>
      <c r="E87" s="33">
        <v>4632</v>
      </c>
      <c r="F87" s="34">
        <f>E87*$F$10</f>
        <v>287.18400000000003</v>
      </c>
      <c r="G87" s="33">
        <v>4632</v>
      </c>
      <c r="H87" s="33">
        <f t="shared" si="1"/>
        <v>67.164000000000001</v>
      </c>
      <c r="I87" s="33">
        <v>4632</v>
      </c>
      <c r="J87" s="33">
        <f t="shared" si="6"/>
        <v>27.792000000000002</v>
      </c>
      <c r="K87" s="33">
        <v>4632</v>
      </c>
      <c r="L87" s="33">
        <f t="shared" si="7"/>
        <v>13.896000000000001</v>
      </c>
      <c r="M87" s="33">
        <f t="shared" si="8"/>
        <v>396.036</v>
      </c>
    </row>
    <row r="88" spans="1:13" x14ac:dyDescent="0.2">
      <c r="A88" s="1">
        <f t="shared" si="5"/>
        <v>77</v>
      </c>
      <c r="B88" s="20">
        <v>296</v>
      </c>
      <c r="C88" s="33"/>
      <c r="D88" s="33">
        <v>11130</v>
      </c>
      <c r="E88" s="33">
        <v>11130</v>
      </c>
      <c r="F88" s="34">
        <f>E88*$F$10</f>
        <v>690.06</v>
      </c>
      <c r="G88" s="33">
        <v>11130</v>
      </c>
      <c r="H88" s="33">
        <f t="shared" si="1"/>
        <v>161.38500000000002</v>
      </c>
      <c r="I88" s="33">
        <v>7000</v>
      </c>
      <c r="J88" s="33">
        <f t="shared" si="6"/>
        <v>42</v>
      </c>
      <c r="K88" s="33">
        <v>11130</v>
      </c>
      <c r="L88" s="33">
        <f t="shared" si="7"/>
        <v>33.39</v>
      </c>
      <c r="M88" s="33">
        <f t="shared" si="8"/>
        <v>926.83499999999992</v>
      </c>
    </row>
    <row r="89" spans="1:13" x14ac:dyDescent="0.2">
      <c r="A89" s="1">
        <f t="shared" si="5"/>
        <v>78</v>
      </c>
      <c r="B89" s="20">
        <v>297</v>
      </c>
      <c r="C89" s="33"/>
      <c r="D89" s="33">
        <v>10074</v>
      </c>
      <c r="E89" s="33">
        <v>10074</v>
      </c>
      <c r="F89" s="34">
        <f>E89*$F$10</f>
        <v>624.58799999999997</v>
      </c>
      <c r="G89" s="33">
        <v>10074</v>
      </c>
      <c r="H89" s="33">
        <f t="shared" si="1"/>
        <v>146.07300000000001</v>
      </c>
      <c r="I89" s="33">
        <v>7000</v>
      </c>
      <c r="J89" s="33">
        <f t="shared" si="6"/>
        <v>42</v>
      </c>
      <c r="K89" s="33">
        <v>10074</v>
      </c>
      <c r="L89" s="33">
        <f t="shared" si="7"/>
        <v>30.222000000000001</v>
      </c>
      <c r="M89" s="33">
        <f t="shared" si="8"/>
        <v>842.88299999999992</v>
      </c>
    </row>
    <row r="90" spans="1:13" x14ac:dyDescent="0.2">
      <c r="A90" s="1">
        <f t="shared" si="5"/>
        <v>79</v>
      </c>
      <c r="B90" s="20">
        <v>298</v>
      </c>
      <c r="C90" s="33"/>
      <c r="D90" s="33">
        <v>85842</v>
      </c>
      <c r="E90" s="33">
        <v>85842</v>
      </c>
      <c r="F90" s="34">
        <f>E90*$F$10</f>
        <v>5322.2039999999997</v>
      </c>
      <c r="G90" s="33">
        <v>85842</v>
      </c>
      <c r="H90" s="33">
        <f t="shared" si="1"/>
        <v>1244.7090000000001</v>
      </c>
      <c r="I90" s="33">
        <v>7000</v>
      </c>
      <c r="J90" s="33">
        <f t="shared" si="6"/>
        <v>42</v>
      </c>
      <c r="K90" s="33">
        <v>11700</v>
      </c>
      <c r="L90" s="33">
        <f t="shared" si="7"/>
        <v>35.1</v>
      </c>
      <c r="M90" s="33">
        <f t="shared" si="8"/>
        <v>6644.0129999999999</v>
      </c>
    </row>
    <row r="91" spans="1:13" x14ac:dyDescent="0.2">
      <c r="A91" s="1">
        <f t="shared" si="5"/>
        <v>80</v>
      </c>
      <c r="B91" s="20">
        <v>299</v>
      </c>
      <c r="C91" s="33"/>
      <c r="D91" s="33">
        <v>40914</v>
      </c>
      <c r="E91" s="33">
        <v>40914</v>
      </c>
      <c r="F91" s="34">
        <f>E91*$F$10</f>
        <v>2536.6680000000001</v>
      </c>
      <c r="G91" s="33">
        <v>40914</v>
      </c>
      <c r="H91" s="33">
        <f t="shared" ref="H91" si="9">G91*$H$10</f>
        <v>593.25300000000004</v>
      </c>
      <c r="I91" s="33">
        <v>7000</v>
      </c>
      <c r="J91" s="33">
        <f t="shared" si="6"/>
        <v>42</v>
      </c>
      <c r="K91" s="33">
        <v>11700</v>
      </c>
      <c r="L91" s="33">
        <f t="shared" si="7"/>
        <v>35.1</v>
      </c>
      <c r="M91" s="33">
        <f t="shared" si="8"/>
        <v>3207.0210000000002</v>
      </c>
    </row>
    <row r="92" spans="1:13" x14ac:dyDescent="0.2">
      <c r="A92" s="1">
        <f t="shared" ref="A92:A115" si="10">A91+1</f>
        <v>81</v>
      </c>
      <c r="C92" s="33"/>
      <c r="D92" s="35">
        <v>0</v>
      </c>
      <c r="E92" s="35">
        <v>0</v>
      </c>
      <c r="F92" s="35">
        <f>E92*$F$10</f>
        <v>0</v>
      </c>
      <c r="G92" s="35">
        <v>0</v>
      </c>
      <c r="H92" s="35">
        <f t="shared" ref="H92" si="11">G92*$H$10</f>
        <v>0</v>
      </c>
      <c r="I92" s="35">
        <v>0</v>
      </c>
      <c r="J92" s="35">
        <f t="shared" ref="J92" si="12">I92*$J$10</f>
        <v>0</v>
      </c>
      <c r="K92" s="35">
        <v>0</v>
      </c>
      <c r="L92" s="35">
        <f t="shared" ref="L92" si="13">K92*$L$10</f>
        <v>0</v>
      </c>
      <c r="M92" s="35">
        <f t="shared" ref="M92" si="14">F92+H92+J92+L92</f>
        <v>0</v>
      </c>
    </row>
    <row r="93" spans="1:13" x14ac:dyDescent="0.2">
      <c r="A93" s="1">
        <f t="shared" si="10"/>
        <v>82</v>
      </c>
      <c r="B93" s="2" t="s">
        <v>17</v>
      </c>
      <c r="C93" s="2"/>
      <c r="D93" s="37"/>
      <c r="E93" s="33"/>
      <c r="F93" s="36">
        <f>SUM(F12:F92)</f>
        <v>401925.35399999982</v>
      </c>
      <c r="G93" s="37"/>
      <c r="H93" s="36">
        <f>SUM(H12:H92)</f>
        <v>96771.376000000018</v>
      </c>
      <c r="J93" s="36">
        <f>SUM(J12:J92)</f>
        <v>3313.3139999999999</v>
      </c>
      <c r="L93" s="36">
        <f>SUM(L12:L92)</f>
        <v>2720.7479999999969</v>
      </c>
      <c r="M93" s="36">
        <f>SUM(M12:M92)</f>
        <v>504730.7919999999</v>
      </c>
    </row>
    <row r="94" spans="1:13" x14ac:dyDescent="0.2">
      <c r="A94" s="1">
        <f t="shared" si="10"/>
        <v>83</v>
      </c>
      <c r="C94" s="2"/>
    </row>
    <row r="95" spans="1:13" x14ac:dyDescent="0.2">
      <c r="A95" s="1">
        <f t="shared" si="10"/>
        <v>84</v>
      </c>
      <c r="B95" s="2" t="s">
        <v>18</v>
      </c>
      <c r="C95" s="2"/>
      <c r="F95" s="37">
        <v>379035.12</v>
      </c>
      <c r="G95" s="37"/>
      <c r="H95" s="37">
        <v>91602.67</v>
      </c>
      <c r="I95" s="37"/>
      <c r="J95" s="37">
        <v>3310.3</v>
      </c>
      <c r="K95" s="37"/>
      <c r="L95" s="37">
        <v>4415.3100000000004</v>
      </c>
      <c r="M95" s="37">
        <f>F95+H95+J95+L95</f>
        <v>478363.39999999997</v>
      </c>
    </row>
    <row r="96" spans="1:13" x14ac:dyDescent="0.2">
      <c r="A96" s="1">
        <f t="shared" si="10"/>
        <v>85</v>
      </c>
      <c r="C96" s="2"/>
      <c r="F96" s="33"/>
      <c r="G96" s="33"/>
      <c r="H96" s="33"/>
      <c r="I96" s="33"/>
      <c r="J96" s="33"/>
      <c r="K96" s="33"/>
      <c r="L96" s="33"/>
      <c r="M96" s="33"/>
    </row>
    <row r="97" spans="1:13" x14ac:dyDescent="0.2">
      <c r="A97" s="1">
        <f t="shared" si="10"/>
        <v>86</v>
      </c>
      <c r="B97" s="2" t="s">
        <v>19</v>
      </c>
      <c r="C97" s="2"/>
      <c r="F97" s="33">
        <f>F93</f>
        <v>401925.35399999982</v>
      </c>
      <c r="G97" s="33"/>
      <c r="H97" s="33">
        <f>H93</f>
        <v>96771.376000000018</v>
      </c>
      <c r="I97" s="33"/>
      <c r="J97" s="33">
        <f>J93</f>
        <v>3313.3139999999999</v>
      </c>
      <c r="K97" s="33"/>
      <c r="L97" s="33">
        <f>L93</f>
        <v>2720.7479999999969</v>
      </c>
      <c r="M97" s="33">
        <f>M93</f>
        <v>504730.7919999999</v>
      </c>
    </row>
    <row r="98" spans="1:13" x14ac:dyDescent="0.2">
      <c r="A98" s="1">
        <f t="shared" si="10"/>
        <v>87</v>
      </c>
      <c r="C98" s="2"/>
      <c r="F98" s="33"/>
      <c r="G98" s="33"/>
      <c r="H98" s="33"/>
      <c r="I98" s="33"/>
      <c r="J98" s="33"/>
      <c r="K98" s="33"/>
      <c r="L98" s="33"/>
      <c r="M98" s="33"/>
    </row>
    <row r="99" spans="1:13" x14ac:dyDescent="0.2">
      <c r="A99" s="1">
        <f t="shared" si="10"/>
        <v>88</v>
      </c>
      <c r="B99" s="2" t="s">
        <v>20</v>
      </c>
      <c r="C99" s="2"/>
      <c r="F99" s="33">
        <f>F97-F95</f>
        <v>22890.233999999822</v>
      </c>
      <c r="G99" s="33"/>
      <c r="H99" s="33">
        <f t="shared" ref="H99:M99" si="15">H97-H95</f>
        <v>5168.7060000000201</v>
      </c>
      <c r="I99" s="33"/>
      <c r="J99" s="33">
        <f t="shared" si="15"/>
        <v>3.0139999999996689</v>
      </c>
      <c r="K99" s="33"/>
      <c r="L99" s="33">
        <f t="shared" si="15"/>
        <v>-1694.5620000000035</v>
      </c>
      <c r="M99" s="33">
        <f t="shared" si="15"/>
        <v>26367.391999999934</v>
      </c>
    </row>
    <row r="100" spans="1:13" x14ac:dyDescent="0.2">
      <c r="A100" s="1">
        <f t="shared" si="10"/>
        <v>89</v>
      </c>
      <c r="C100" s="2"/>
      <c r="F100" s="33"/>
      <c r="G100" s="33"/>
      <c r="H100" s="33"/>
      <c r="I100" s="33"/>
      <c r="J100" s="33"/>
      <c r="K100" s="33"/>
      <c r="L100" s="33"/>
      <c r="M100" s="33"/>
    </row>
    <row r="101" spans="1:13" x14ac:dyDescent="0.2">
      <c r="A101" s="1">
        <f t="shared" si="10"/>
        <v>90</v>
      </c>
      <c r="C101" s="2"/>
      <c r="F101" s="33"/>
      <c r="G101" s="33"/>
      <c r="H101" s="33"/>
      <c r="I101" s="33"/>
      <c r="J101" s="33"/>
      <c r="K101" s="33"/>
      <c r="L101" s="33"/>
      <c r="M101" s="33"/>
    </row>
    <row r="102" spans="1:13" x14ac:dyDescent="0.2">
      <c r="A102" s="1">
        <f t="shared" si="10"/>
        <v>91</v>
      </c>
      <c r="B102" s="2" t="s">
        <v>21</v>
      </c>
      <c r="C102" s="2"/>
    </row>
    <row r="103" spans="1:13" x14ac:dyDescent="0.2">
      <c r="C103" s="2"/>
      <c r="D103" s="38"/>
      <c r="E103" s="38"/>
      <c r="J103" s="42"/>
      <c r="K103" s="43"/>
      <c r="L103" s="44"/>
      <c r="M103" s="44"/>
    </row>
    <row r="104" spans="1:13" x14ac:dyDescent="0.2">
      <c r="C104" s="2"/>
      <c r="J104" s="42"/>
      <c r="K104" s="45"/>
      <c r="L104" s="39"/>
      <c r="M104" s="46"/>
    </row>
    <row r="105" spans="1:13" x14ac:dyDescent="0.2">
      <c r="C105" s="2"/>
      <c r="J105" s="42"/>
      <c r="K105" s="45"/>
      <c r="L105" s="39"/>
      <c r="M105" s="46"/>
    </row>
    <row r="106" spans="1:13" x14ac:dyDescent="0.2">
      <c r="C106" s="2"/>
      <c r="J106" s="42"/>
      <c r="K106" s="45"/>
      <c r="L106" s="39"/>
      <c r="M106" s="46"/>
    </row>
    <row r="107" spans="1:13" x14ac:dyDescent="0.2">
      <c r="C107" s="2"/>
      <c r="J107" s="42"/>
      <c r="K107" s="45"/>
      <c r="L107" s="39"/>
      <c r="M107" s="46"/>
    </row>
    <row r="108" spans="1:13" x14ac:dyDescent="0.2">
      <c r="C108" s="2"/>
      <c r="J108" s="42"/>
      <c r="K108" s="45"/>
      <c r="L108" s="39"/>
      <c r="M108" s="46"/>
    </row>
    <row r="109" spans="1:13" x14ac:dyDescent="0.2">
      <c r="C109" s="2"/>
      <c r="J109" s="42"/>
      <c r="K109" s="43"/>
      <c r="L109" s="39"/>
      <c r="M109" s="47"/>
    </row>
    <row r="110" spans="1:13" x14ac:dyDescent="0.2">
      <c r="C110" s="2"/>
      <c r="J110" s="42"/>
      <c r="K110" s="45"/>
      <c r="L110" s="39"/>
      <c r="M110" s="48"/>
    </row>
    <row r="111" spans="1:13" x14ac:dyDescent="0.2">
      <c r="C111" s="2"/>
      <c r="J111" s="42"/>
      <c r="K111" s="45"/>
      <c r="L111" s="39"/>
      <c r="M111" s="46"/>
    </row>
    <row r="112" spans="1:13" x14ac:dyDescent="0.2">
      <c r="C112" s="2"/>
      <c r="J112" s="42"/>
      <c r="K112" s="45"/>
      <c r="L112" s="39"/>
      <c r="M112" s="46"/>
    </row>
    <row r="113" spans="1:14" x14ac:dyDescent="0.2">
      <c r="C113" s="2"/>
      <c r="J113" s="42"/>
      <c r="K113" s="45"/>
      <c r="L113" s="39"/>
      <c r="M113" s="46"/>
    </row>
    <row r="114" spans="1:14" x14ac:dyDescent="0.2">
      <c r="C114" s="2"/>
      <c r="J114" s="42"/>
      <c r="K114" s="45"/>
      <c r="L114" s="39"/>
      <c r="M114" s="48"/>
      <c r="N114" s="42"/>
    </row>
    <row r="115" spans="1:14" x14ac:dyDescent="0.2">
      <c r="C115" s="2"/>
      <c r="K115" s="45"/>
      <c r="L115" s="39"/>
      <c r="M115" s="49"/>
      <c r="N115" s="42"/>
    </row>
    <row r="116" spans="1:14" x14ac:dyDescent="0.2">
      <c r="A116" s="2"/>
      <c r="C116" s="2"/>
      <c r="K116" s="42"/>
      <c r="L116" s="50"/>
      <c r="M116" s="42"/>
      <c r="N116" s="42"/>
    </row>
    <row r="117" spans="1:14" x14ac:dyDescent="0.2">
      <c r="A117" s="2"/>
      <c r="C117" s="2"/>
      <c r="K117" s="42"/>
      <c r="L117" s="42"/>
      <c r="M117" s="42"/>
      <c r="N117" s="42"/>
    </row>
    <row r="118" spans="1:14" x14ac:dyDescent="0.2">
      <c r="A118" s="2"/>
      <c r="C118" s="2"/>
    </row>
    <row r="119" spans="1:14" x14ac:dyDescent="0.2">
      <c r="A119" s="2"/>
      <c r="C119" s="2"/>
    </row>
    <row r="120" spans="1:14" x14ac:dyDescent="0.2">
      <c r="A120" s="2"/>
      <c r="C120" s="2"/>
    </row>
    <row r="121" spans="1:14" x14ac:dyDescent="0.2">
      <c r="A121" s="2"/>
      <c r="C121" s="2"/>
    </row>
    <row r="122" spans="1:14" x14ac:dyDescent="0.2">
      <c r="A122" s="2"/>
      <c r="C122" s="2"/>
    </row>
    <row r="123" spans="1:14" x14ac:dyDescent="0.2">
      <c r="A123" s="2"/>
      <c r="C123" s="2"/>
    </row>
    <row r="124" spans="1:14" x14ac:dyDescent="0.2">
      <c r="A124" s="2"/>
      <c r="C124" s="2"/>
    </row>
    <row r="125" spans="1:14" x14ac:dyDescent="0.2">
      <c r="A125" s="2"/>
      <c r="C125" s="2"/>
    </row>
    <row r="126" spans="1:14" x14ac:dyDescent="0.2">
      <c r="A126" s="2"/>
      <c r="C126" s="2"/>
    </row>
    <row r="127" spans="1:14" x14ac:dyDescent="0.2">
      <c r="A127" s="2"/>
      <c r="C127" s="2"/>
    </row>
    <row r="128" spans="1:14" x14ac:dyDescent="0.2">
      <c r="A128" s="2"/>
      <c r="C128" s="2"/>
    </row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</sheetData>
  <mergeCells count="8">
    <mergeCell ref="B3:M3"/>
    <mergeCell ref="B4:M4"/>
    <mergeCell ref="B6:M6"/>
    <mergeCell ref="B8:D8"/>
    <mergeCell ref="E8:F8"/>
    <mergeCell ref="G8:H8"/>
    <mergeCell ref="I8:J8"/>
    <mergeCell ref="K8:L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Swanson</dc:creator>
  <cp:lastModifiedBy>Anna Swanson</cp:lastModifiedBy>
  <dcterms:created xsi:type="dcterms:W3CDTF">2025-08-14T18:52:31Z</dcterms:created>
  <dcterms:modified xsi:type="dcterms:W3CDTF">2025-08-14T21:20:17Z</dcterms:modified>
</cp:coreProperties>
</file>