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ates and Tariffs\2025 Rate Case 2025-00159\Application\MCRECC Exhibits\"/>
    </mc:Choice>
  </mc:AlternateContent>
  <xr:revisionPtr revIDLastSave="0" documentId="8_{F59BF259-4D71-4D17-B387-42BD8D3C403E}" xr6:coauthVersionLast="47" xr6:coauthVersionMax="47" xr10:uidLastSave="{00000000-0000-0000-0000-000000000000}"/>
  <bookViews>
    <workbookView xWindow="-120" yWindow="-120" windowWidth="29040" windowHeight="15720" xr2:uid="{7B759958-E608-464E-8240-018BA900E3AF}"/>
  </bookViews>
  <sheets>
    <sheet name="Long Term Debt" sheetId="4" r:id="rId1"/>
    <sheet name="Short Term Deb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I56" i="4"/>
  <c r="E53" i="4"/>
  <c r="H51" i="4"/>
  <c r="H50" i="4"/>
  <c r="H49" i="4"/>
  <c r="H53" i="4" s="1"/>
  <c r="E47" i="4" l="1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47" i="4" s="1"/>
  <c r="E31" i="4" l="1"/>
  <c r="E56" i="4" s="1"/>
  <c r="E61" i="4" s="1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31" i="4" s="1"/>
  <c r="H56" i="4" s="1"/>
  <c r="E59" i="4" s="1"/>
</calcChain>
</file>

<file path=xl/sharedStrings.xml><?xml version="1.0" encoding="utf-8"?>
<sst xmlns="http://schemas.openxmlformats.org/spreadsheetml/2006/main" count="178" uniqueCount="89">
  <si>
    <t>Actual</t>
  </si>
  <si>
    <t>Annualized</t>
  </si>
  <si>
    <t>Test</t>
  </si>
  <si>
    <t xml:space="preserve">Type </t>
  </si>
  <si>
    <t>Date</t>
  </si>
  <si>
    <t>Cost</t>
  </si>
  <si>
    <t>Year</t>
  </si>
  <si>
    <t>of Debt</t>
  </si>
  <si>
    <t>of</t>
  </si>
  <si>
    <t>Amount</t>
  </si>
  <si>
    <t>Interest</t>
  </si>
  <si>
    <t>Type of</t>
  </si>
  <si>
    <t>Col. (d) x</t>
  </si>
  <si>
    <t>Line No.</t>
  </si>
  <si>
    <t>Issue</t>
  </si>
  <si>
    <t>Maturity</t>
  </si>
  <si>
    <t>Outstanding</t>
  </si>
  <si>
    <t>Rate</t>
  </si>
  <si>
    <t>Obligation</t>
  </si>
  <si>
    <t>(a)</t>
  </si>
  <si>
    <t>(b)</t>
  </si>
  <si>
    <t>(c)</t>
  </si>
  <si>
    <t>(d)</t>
  </si>
  <si>
    <t>(e)</t>
  </si>
  <si>
    <t>(f)</t>
  </si>
  <si>
    <t>(g)</t>
  </si>
  <si>
    <t>Insturment</t>
  </si>
  <si>
    <t>Expense</t>
  </si>
  <si>
    <t>Total Short Term Debt</t>
  </si>
  <si>
    <t>Annualized Cost Rate [Total Col. (i) / Total Col. (d)]</t>
  </si>
  <si>
    <t>CFC</t>
  </si>
  <si>
    <t>FFB</t>
  </si>
  <si>
    <t>Grand Total</t>
  </si>
  <si>
    <t>Annualized Cost Rate</t>
  </si>
  <si>
    <t>Actual Test Year Cost Rate</t>
  </si>
  <si>
    <t>For the Year Ended December 31, 2024</t>
  </si>
  <si>
    <t xml:space="preserve">  [Total Col. (g) / Total Col. (d)</t>
  </si>
  <si>
    <t>(h)</t>
  </si>
  <si>
    <t>* 10-YR VARIABLE RATE</t>
  </si>
  <si>
    <t>RUS Subtotal</t>
  </si>
  <si>
    <t>CFC Subtotal</t>
  </si>
  <si>
    <t>REDLG</t>
  </si>
  <si>
    <t xml:space="preserve">   REDLG Subtotal</t>
  </si>
  <si>
    <t>Total LTD and Annualized Cost</t>
  </si>
  <si>
    <t>Meade County Rural Electric Cooperative Corporation</t>
  </si>
  <si>
    <t>Witness: Anna Swanson</t>
  </si>
  <si>
    <t>Exhibit 15 - Debt Instruments</t>
  </si>
  <si>
    <t>Exhibit 15 Page 1</t>
  </si>
  <si>
    <t>RET-7-1</t>
  </si>
  <si>
    <t>RET-7-2</t>
  </si>
  <si>
    <t>RET-7-3</t>
  </si>
  <si>
    <t>RET-9-1</t>
  </si>
  <si>
    <t>RET-9-2</t>
  </si>
  <si>
    <t>RET-9-3</t>
  </si>
  <si>
    <t>RET-9-5</t>
  </si>
  <si>
    <t>RET-9-6</t>
  </si>
  <si>
    <t>RET-9-7</t>
  </si>
  <si>
    <t>RET-10-1</t>
  </si>
  <si>
    <t>RET-10-2</t>
  </si>
  <si>
    <t>RET-10-3</t>
  </si>
  <si>
    <t>RET-10-4</t>
  </si>
  <si>
    <t>RET-10-5</t>
  </si>
  <si>
    <t>RET-10-6</t>
  </si>
  <si>
    <t>RET-10-7</t>
  </si>
  <si>
    <t>Col. (e)</t>
  </si>
  <si>
    <t>RUS</t>
  </si>
  <si>
    <t>* 30-YR VARIABLE RATE</t>
  </si>
  <si>
    <t>1-1</t>
  </si>
  <si>
    <t>2-1</t>
  </si>
  <si>
    <t>2-2</t>
  </si>
  <si>
    <t>2-3</t>
  </si>
  <si>
    <t>* 20-YR VARIABLE RATE</t>
  </si>
  <si>
    <t>2-4</t>
  </si>
  <si>
    <t>3-1</t>
  </si>
  <si>
    <t>3-2</t>
  </si>
  <si>
    <t>3-3</t>
  </si>
  <si>
    <t>3-4</t>
  </si>
  <si>
    <t>4-1</t>
  </si>
  <si>
    <t>4-2</t>
  </si>
  <si>
    <t>4-3</t>
  </si>
  <si>
    <t>4-4</t>
  </si>
  <si>
    <t>CFC Total</t>
  </si>
  <si>
    <t>FFB Total</t>
  </si>
  <si>
    <t>RUS Total</t>
  </si>
  <si>
    <t>Schedule of Long Term Debt</t>
  </si>
  <si>
    <t>Schedule of Short Term Debt</t>
  </si>
  <si>
    <t>Exhibit 15 Page 2</t>
  </si>
  <si>
    <t>Case No. 2025-00159</t>
  </si>
  <si>
    <t>Actual Interest Paid on Short-Term Debt in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</si>
</sst>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mm/dd/yy;@"/>
    <numFmt numFmtId="167" formatCode="_(&quot;$&quot;* #,##0_);_(&quot;$&quot;* \(#,##0\);_(&quot;$&quot;* &quot;-&quot;??_);_(@_)"/>
    <numFmt numFmtId="168" formatCode="0_);\(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3" fontId="1" fillId="0" borderId="0" xfId="1" applyFont="1" applyBorder="1" applyAlignment="1">
      <alignment horizontal="left"/>
    </xf>
    <xf numFmtId="43" fontId="1" fillId="0" borderId="0" xfId="1" applyFont="1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left"/>
    </xf>
    <xf numFmtId="44" fontId="0" fillId="0" borderId="0" xfId="2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3" applyNumberFormat="1" applyFont="1"/>
    <xf numFmtId="0" fontId="0" fillId="0" borderId="10" xfId="0" applyBorder="1" applyAlignment="1">
      <alignment horizontal="center"/>
    </xf>
    <xf numFmtId="44" fontId="0" fillId="0" borderId="0" xfId="0" applyNumberFormat="1"/>
    <xf numFmtId="1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/>
    <xf numFmtId="164" fontId="0" fillId="0" borderId="0" xfId="0" applyNumberFormat="1"/>
    <xf numFmtId="167" fontId="4" fillId="0" borderId="0" xfId="0" applyNumberFormat="1" applyFont="1"/>
    <xf numFmtId="0" fontId="2" fillId="0" borderId="0" xfId="0" applyFont="1"/>
    <xf numFmtId="165" fontId="0" fillId="0" borderId="0" xfId="0" applyNumberFormat="1"/>
    <xf numFmtId="0" fontId="1" fillId="0" borderId="0" xfId="1" applyNumberFormat="1" applyFont="1" applyBorder="1" applyAlignment="1">
      <alignment horizontal="center"/>
    </xf>
    <xf numFmtId="43" fontId="0" fillId="0" borderId="0" xfId="1" applyFont="1"/>
    <xf numFmtId="164" fontId="1" fillId="0" borderId="0" xfId="3" applyNumberFormat="1" applyFont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164" fontId="1" fillId="0" borderId="0" xfId="3" applyNumberFormat="1" applyFont="1" applyFill="1" applyBorder="1" applyAlignment="1">
      <alignment horizontal="center"/>
    </xf>
    <xf numFmtId="44" fontId="0" fillId="0" borderId="12" xfId="0" applyNumberFormat="1" applyBorder="1"/>
    <xf numFmtId="0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/>
    <xf numFmtId="43" fontId="0" fillId="0" borderId="0" xfId="1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"/>
    </xf>
    <xf numFmtId="164" fontId="1" fillId="0" borderId="10" xfId="3" applyNumberFormat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3" fontId="1" fillId="0" borderId="0" xfId="1" applyFont="1" applyFill="1"/>
    <xf numFmtId="44" fontId="0" fillId="0" borderId="10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43" fontId="1" fillId="0" borderId="3" xfId="1" applyFont="1" applyFill="1" applyBorder="1" applyAlignment="1">
      <alignment horizontal="left"/>
    </xf>
    <xf numFmtId="0" fontId="1" fillId="0" borderId="3" xfId="1" applyNumberFormat="1" applyFont="1" applyFill="1" applyBorder="1" applyAlignment="1">
      <alignment horizontal="center"/>
    </xf>
    <xf numFmtId="164" fontId="1" fillId="0" borderId="3" xfId="3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0" applyNumberFormat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4" fillId="0" borderId="0" xfId="0" applyFont="1"/>
    <xf numFmtId="166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Border="1"/>
    <xf numFmtId="167" fontId="1" fillId="0" borderId="3" xfId="2" applyNumberFormat="1" applyFont="1" applyFill="1" applyBorder="1"/>
    <xf numFmtId="167" fontId="0" fillId="0" borderId="0" xfId="2" applyNumberFormat="1" applyFont="1" applyFill="1"/>
    <xf numFmtId="165" fontId="1" fillId="0" borderId="0" xfId="1" applyNumberFormat="1" applyFont="1" applyFill="1"/>
    <xf numFmtId="165" fontId="0" fillId="0" borderId="10" xfId="1" applyNumberFormat="1" applyFont="1" applyFill="1" applyBorder="1"/>
    <xf numFmtId="165" fontId="0" fillId="0" borderId="0" xfId="2" applyNumberFormat="1" applyFont="1" applyFill="1"/>
    <xf numFmtId="43" fontId="0" fillId="0" borderId="10" xfId="1" applyFont="1" applyBorder="1" applyAlignment="1">
      <alignment horizontal="center"/>
    </xf>
    <xf numFmtId="166" fontId="1" fillId="0" borderId="10" xfId="1" applyNumberFormat="1" applyFont="1" applyFill="1" applyBorder="1" applyAlignment="1">
      <alignment horizontal="center"/>
    </xf>
    <xf numFmtId="167" fontId="1" fillId="0" borderId="12" xfId="2" applyNumberFormat="1" applyFont="1" applyBorder="1"/>
    <xf numFmtId="0" fontId="2" fillId="0" borderId="0" xfId="0" applyFont="1" applyAlignment="1">
      <alignment horizontal="right"/>
    </xf>
    <xf numFmtId="44" fontId="1" fillId="0" borderId="0" xfId="2" applyFont="1" applyFill="1" applyBorder="1" applyAlignment="1">
      <alignment horizontal="center"/>
    </xf>
    <xf numFmtId="43" fontId="1" fillId="0" borderId="10" xfId="1" applyFont="1" applyFill="1" applyBorder="1" applyAlignment="1">
      <alignment horizontal="center"/>
    </xf>
    <xf numFmtId="165" fontId="1" fillId="0" borderId="10" xfId="1" applyNumberFormat="1" applyFont="1" applyFill="1" applyBorder="1"/>
    <xf numFmtId="43" fontId="0" fillId="0" borderId="10" xfId="0" applyNumberFormat="1" applyBorder="1" applyAlignment="1">
      <alignment horizontal="center"/>
    </xf>
    <xf numFmtId="44" fontId="1" fillId="0" borderId="0" xfId="2" applyFont="1" applyFill="1" applyBorder="1"/>
    <xf numFmtId="16" fontId="1" fillId="0" borderId="0" xfId="1" quotePrefix="1" applyNumberFormat="1" applyFont="1" applyFill="1" applyBorder="1" applyAlignment="1">
      <alignment horizontal="center"/>
    </xf>
    <xf numFmtId="44" fontId="1" fillId="0" borderId="10" xfId="2" applyFont="1" applyFill="1" applyBorder="1" applyAlignment="1">
      <alignment horizontal="center"/>
    </xf>
    <xf numFmtId="168" fontId="1" fillId="0" borderId="0" xfId="1" applyNumberFormat="1" applyFont="1" applyFill="1" applyBorder="1" applyAlignment="1">
      <alignment horizontal="center"/>
    </xf>
    <xf numFmtId="44" fontId="1" fillId="0" borderId="12" xfId="2" applyFont="1" applyFill="1" applyBorder="1"/>
    <xf numFmtId="10" fontId="1" fillId="0" borderId="0" xfId="3" applyNumberFormat="1" applyFont="1" applyFill="1" applyBorder="1"/>
    <xf numFmtId="44" fontId="0" fillId="0" borderId="0" xfId="2" applyFont="1" applyBorder="1"/>
    <xf numFmtId="44" fontId="5" fillId="0" borderId="0" xfId="2" applyFont="1"/>
    <xf numFmtId="10" fontId="0" fillId="0" borderId="0" xfId="3" applyNumberFormat="1" applyFont="1"/>
    <xf numFmtId="43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BDA42-14B4-40A6-BE95-D4858467DD97}">
  <dimension ref="A1:K108"/>
  <sheetViews>
    <sheetView tabSelected="1" workbookViewId="0">
      <pane ySplit="13" topLeftCell="A14" activePane="bottomLeft" state="frozen"/>
      <selection pane="bottomLeft" activeCell="A14" sqref="A14"/>
    </sheetView>
  </sheetViews>
  <sheetFormatPr defaultRowHeight="15" x14ac:dyDescent="0.25"/>
  <cols>
    <col min="2" max="2" width="12" customWidth="1"/>
    <col min="3" max="3" width="11.28515625" customWidth="1"/>
    <col min="4" max="4" width="11" customWidth="1"/>
    <col min="5" max="5" width="17.42578125" customWidth="1"/>
    <col min="6" max="6" width="10.140625" customWidth="1"/>
    <col min="8" max="8" width="14.28515625" bestFit="1" customWidth="1"/>
    <col min="9" max="9" width="16.42578125" customWidth="1"/>
  </cols>
  <sheetData>
    <row r="1" spans="1:9" ht="18.75" x14ac:dyDescent="0.3">
      <c r="A1" s="25" t="s">
        <v>44</v>
      </c>
      <c r="B1" s="28"/>
      <c r="C1" s="28"/>
      <c r="I1" s="62" t="s">
        <v>45</v>
      </c>
    </row>
    <row r="2" spans="1:9" ht="18.75" x14ac:dyDescent="0.3">
      <c r="A2" s="25" t="s">
        <v>87</v>
      </c>
      <c r="B2" s="28"/>
      <c r="C2" s="28"/>
      <c r="I2" s="62" t="s">
        <v>47</v>
      </c>
    </row>
    <row r="3" spans="1:9" ht="18.75" x14ac:dyDescent="0.3">
      <c r="A3" s="25" t="s">
        <v>84</v>
      </c>
      <c r="B3" s="28"/>
      <c r="C3" s="28"/>
      <c r="H3" s="62"/>
    </row>
    <row r="4" spans="1:9" ht="18.75" x14ac:dyDescent="0.3">
      <c r="A4" s="25" t="s">
        <v>35</v>
      </c>
      <c r="B4" s="28"/>
      <c r="C4" s="28"/>
    </row>
    <row r="5" spans="1:9" ht="18.75" x14ac:dyDescent="0.3">
      <c r="A5" s="25" t="s">
        <v>46</v>
      </c>
      <c r="D5" s="7"/>
      <c r="E5" s="7"/>
      <c r="F5" s="7"/>
      <c r="H5" s="7"/>
    </row>
    <row r="8" spans="1:9" x14ac:dyDescent="0.25">
      <c r="A8" s="1"/>
      <c r="B8" s="2"/>
      <c r="C8" s="3"/>
      <c r="D8" s="2"/>
      <c r="E8" s="3"/>
      <c r="F8" s="2"/>
      <c r="G8" s="2"/>
      <c r="H8" s="2"/>
      <c r="I8" s="4" t="s">
        <v>0</v>
      </c>
    </row>
    <row r="9" spans="1:9" x14ac:dyDescent="0.25">
      <c r="A9" s="5"/>
      <c r="B9" s="6"/>
      <c r="C9" s="7"/>
      <c r="D9" s="6"/>
      <c r="E9" s="7"/>
      <c r="F9" s="6"/>
      <c r="G9" s="6"/>
      <c r="H9" s="6" t="s">
        <v>1</v>
      </c>
      <c r="I9" s="8" t="s">
        <v>2</v>
      </c>
    </row>
    <row r="10" spans="1:9" x14ac:dyDescent="0.25">
      <c r="A10" s="5"/>
      <c r="B10" s="6" t="s">
        <v>3</v>
      </c>
      <c r="C10" s="7" t="s">
        <v>4</v>
      </c>
      <c r="D10" s="6" t="s">
        <v>4</v>
      </c>
      <c r="E10" s="7"/>
      <c r="F10" s="6"/>
      <c r="G10" s="6"/>
      <c r="H10" s="6" t="s">
        <v>5</v>
      </c>
      <c r="I10" s="8" t="s">
        <v>6</v>
      </c>
    </row>
    <row r="11" spans="1:9" x14ac:dyDescent="0.25">
      <c r="A11" s="5"/>
      <c r="B11" s="6" t="s">
        <v>7</v>
      </c>
      <c r="C11" s="7" t="s">
        <v>8</v>
      </c>
      <c r="D11" s="6" t="s">
        <v>8</v>
      </c>
      <c r="E11" s="7" t="s">
        <v>9</v>
      </c>
      <c r="F11" s="6" t="s">
        <v>10</v>
      </c>
      <c r="G11" s="6" t="s">
        <v>11</v>
      </c>
      <c r="H11" s="6" t="s">
        <v>12</v>
      </c>
      <c r="I11" s="8" t="s">
        <v>10</v>
      </c>
    </row>
    <row r="12" spans="1:9" x14ac:dyDescent="0.25">
      <c r="A12" s="5" t="s">
        <v>13</v>
      </c>
      <c r="B12" s="6" t="s">
        <v>14</v>
      </c>
      <c r="C12" s="7" t="s">
        <v>14</v>
      </c>
      <c r="D12" s="6" t="s">
        <v>15</v>
      </c>
      <c r="E12" s="7" t="s">
        <v>16</v>
      </c>
      <c r="F12" s="6" t="s">
        <v>17</v>
      </c>
      <c r="G12" s="6" t="s">
        <v>18</v>
      </c>
      <c r="H12" s="6" t="s">
        <v>64</v>
      </c>
      <c r="I12" s="8" t="s">
        <v>5</v>
      </c>
    </row>
    <row r="13" spans="1:9" x14ac:dyDescent="0.25">
      <c r="A13" s="9"/>
      <c r="B13" s="10" t="s">
        <v>19</v>
      </c>
      <c r="C13" s="11" t="s">
        <v>20</v>
      </c>
      <c r="D13" s="10" t="s">
        <v>21</v>
      </c>
      <c r="E13" s="11" t="s">
        <v>22</v>
      </c>
      <c r="F13" s="10" t="s">
        <v>23</v>
      </c>
      <c r="G13" s="10" t="s">
        <v>24</v>
      </c>
      <c r="H13" s="10" t="s">
        <v>25</v>
      </c>
      <c r="I13" s="12" t="s">
        <v>37</v>
      </c>
    </row>
    <row r="14" spans="1:9" x14ac:dyDescent="0.25">
      <c r="A14" s="18">
        <v>1</v>
      </c>
      <c r="B14" s="33" t="s">
        <v>48</v>
      </c>
      <c r="C14" s="52">
        <v>35632</v>
      </c>
      <c r="D14" s="52">
        <v>11842</v>
      </c>
      <c r="E14" s="63">
        <v>355329.12</v>
      </c>
      <c r="F14" s="34">
        <v>2.8750000000000001E-2</v>
      </c>
      <c r="G14" s="44" t="s">
        <v>65</v>
      </c>
      <c r="H14" s="41">
        <f>E14*F14</f>
        <v>10215.7122</v>
      </c>
      <c r="I14" s="27"/>
    </row>
    <row r="15" spans="1:9" x14ac:dyDescent="0.25">
      <c r="A15" s="18">
        <v>2</v>
      </c>
      <c r="B15" s="33" t="s">
        <v>49</v>
      </c>
      <c r="C15" s="52">
        <v>35695</v>
      </c>
      <c r="D15" s="52">
        <v>11842</v>
      </c>
      <c r="E15" s="63">
        <v>437983.68</v>
      </c>
      <c r="F15" s="34">
        <v>2.8750000000000001E-2</v>
      </c>
      <c r="G15" s="44" t="s">
        <v>65</v>
      </c>
      <c r="H15" s="41">
        <f t="shared" ref="H15:H29" si="0">E15*F15</f>
        <v>12592.0308</v>
      </c>
    </row>
    <row r="16" spans="1:9" x14ac:dyDescent="0.25">
      <c r="A16" s="18">
        <v>3</v>
      </c>
      <c r="B16" s="33" t="s">
        <v>50</v>
      </c>
      <c r="C16" s="52">
        <v>35975</v>
      </c>
      <c r="D16" s="52">
        <v>11934</v>
      </c>
      <c r="E16" s="63">
        <v>750315.24</v>
      </c>
      <c r="F16" s="34">
        <v>2.75E-2</v>
      </c>
      <c r="G16" s="44" t="s">
        <v>65</v>
      </c>
      <c r="H16" s="41">
        <f t="shared" si="0"/>
        <v>20633.669099999999</v>
      </c>
    </row>
    <row r="17" spans="1:11" x14ac:dyDescent="0.25">
      <c r="A17" s="18">
        <v>4</v>
      </c>
      <c r="B17" s="33" t="s">
        <v>51</v>
      </c>
      <c r="C17" s="52">
        <v>38134</v>
      </c>
      <c r="D17" s="52">
        <v>14154</v>
      </c>
      <c r="E17" s="63">
        <v>1367898.69</v>
      </c>
      <c r="F17" s="34">
        <v>2.3734000000000002E-2</v>
      </c>
      <c r="G17" s="44" t="s">
        <v>65</v>
      </c>
      <c r="H17" s="41">
        <f t="shared" si="0"/>
        <v>32465.70750846</v>
      </c>
      <c r="I17" s="51"/>
    </row>
    <row r="18" spans="1:11" x14ac:dyDescent="0.25">
      <c r="A18" s="18">
        <v>5</v>
      </c>
      <c r="B18" s="33" t="s">
        <v>52</v>
      </c>
      <c r="C18" s="52">
        <v>38239</v>
      </c>
      <c r="D18" s="52">
        <v>12692</v>
      </c>
      <c r="E18" s="63">
        <v>1627191.86</v>
      </c>
      <c r="F18" s="50">
        <v>3.8100000000000002E-2</v>
      </c>
      <c r="G18" s="44" t="s">
        <v>65</v>
      </c>
      <c r="H18" s="41">
        <f t="shared" si="0"/>
        <v>61996.009866000008</v>
      </c>
      <c r="J18" s="51" t="s">
        <v>38</v>
      </c>
      <c r="K18" s="26"/>
    </row>
    <row r="19" spans="1:11" x14ac:dyDescent="0.25">
      <c r="A19" s="18">
        <v>6</v>
      </c>
      <c r="B19" s="33" t="s">
        <v>53</v>
      </c>
      <c r="C19" s="52">
        <v>38489</v>
      </c>
      <c r="D19" s="52">
        <v>49460</v>
      </c>
      <c r="E19" s="63">
        <v>1181651.05</v>
      </c>
      <c r="F19" s="50">
        <v>4.4900000000000002E-2</v>
      </c>
      <c r="G19" s="44" t="s">
        <v>65</v>
      </c>
      <c r="H19" s="41">
        <f t="shared" si="0"/>
        <v>53056.132145000003</v>
      </c>
      <c r="J19" s="51" t="s">
        <v>66</v>
      </c>
    </row>
    <row r="20" spans="1:11" x14ac:dyDescent="0.25">
      <c r="A20" s="18">
        <v>7</v>
      </c>
      <c r="B20" s="33" t="s">
        <v>54</v>
      </c>
      <c r="C20" s="52">
        <v>38559</v>
      </c>
      <c r="D20" s="52">
        <v>49521</v>
      </c>
      <c r="E20" s="63">
        <v>1184187.6000000001</v>
      </c>
      <c r="F20" s="50">
        <v>4.4400000000000002E-2</v>
      </c>
      <c r="G20" s="44" t="s">
        <v>65</v>
      </c>
      <c r="H20" s="41">
        <f t="shared" si="0"/>
        <v>52577.929440000007</v>
      </c>
      <c r="J20" s="51" t="s">
        <v>66</v>
      </c>
    </row>
    <row r="21" spans="1:11" x14ac:dyDescent="0.25">
      <c r="A21" s="18">
        <v>8</v>
      </c>
      <c r="B21" s="33" t="s">
        <v>55</v>
      </c>
      <c r="C21" s="52">
        <v>38868</v>
      </c>
      <c r="D21" s="52">
        <v>14154</v>
      </c>
      <c r="E21" s="63">
        <v>1610758.25</v>
      </c>
      <c r="F21" s="34">
        <v>2.3734000000000002E-2</v>
      </c>
      <c r="G21" s="44" t="s">
        <v>65</v>
      </c>
      <c r="H21" s="41">
        <f t="shared" si="0"/>
        <v>38229.736305500002</v>
      </c>
    </row>
    <row r="22" spans="1:11" x14ac:dyDescent="0.25">
      <c r="A22" s="18">
        <v>9</v>
      </c>
      <c r="B22" s="33" t="s">
        <v>56</v>
      </c>
      <c r="C22" s="52">
        <v>38961</v>
      </c>
      <c r="D22" s="52">
        <v>14154</v>
      </c>
      <c r="E22" s="63">
        <v>1628470.89</v>
      </c>
      <c r="F22" s="34">
        <v>3.9800000000000002E-2</v>
      </c>
      <c r="G22" s="44" t="s">
        <v>65</v>
      </c>
      <c r="H22" s="41">
        <f t="shared" si="0"/>
        <v>64813.141422000001</v>
      </c>
    </row>
    <row r="23" spans="1:11" x14ac:dyDescent="0.25">
      <c r="A23" s="18">
        <v>10</v>
      </c>
      <c r="B23" s="33" t="s">
        <v>57</v>
      </c>
      <c r="C23" s="52">
        <v>39217</v>
      </c>
      <c r="D23" s="52">
        <v>50191</v>
      </c>
      <c r="E23" s="63">
        <v>2071336.7</v>
      </c>
      <c r="F23" s="50">
        <v>4.8599999999999997E-2</v>
      </c>
      <c r="G23" s="44" t="s">
        <v>65</v>
      </c>
      <c r="H23" s="41">
        <f t="shared" si="0"/>
        <v>100666.96361999999</v>
      </c>
      <c r="J23" s="51" t="s">
        <v>66</v>
      </c>
    </row>
    <row r="24" spans="1:11" x14ac:dyDescent="0.25">
      <c r="A24" s="18">
        <v>11</v>
      </c>
      <c r="B24" s="33" t="s">
        <v>58</v>
      </c>
      <c r="C24" s="52">
        <v>39499</v>
      </c>
      <c r="D24" s="52">
        <v>15189</v>
      </c>
      <c r="E24" s="63">
        <v>1146500.98</v>
      </c>
      <c r="F24" s="34">
        <v>1.4869E-2</v>
      </c>
      <c r="G24" s="44" t="s">
        <v>65</v>
      </c>
      <c r="H24" s="41">
        <f t="shared" si="0"/>
        <v>17047.323071620001</v>
      </c>
    </row>
    <row r="25" spans="1:11" x14ac:dyDescent="0.25">
      <c r="A25" s="18">
        <v>12</v>
      </c>
      <c r="B25" s="33" t="s">
        <v>59</v>
      </c>
      <c r="C25" s="52">
        <v>39773</v>
      </c>
      <c r="D25" s="52">
        <v>14214</v>
      </c>
      <c r="E25" s="63">
        <v>1300089.06</v>
      </c>
      <c r="F25" s="50">
        <v>3.6400000000000002E-2</v>
      </c>
      <c r="G25" s="44" t="s">
        <v>65</v>
      </c>
      <c r="H25" s="41">
        <f t="shared" si="0"/>
        <v>47323.241784000005</v>
      </c>
      <c r="J25" s="51" t="s">
        <v>66</v>
      </c>
    </row>
    <row r="26" spans="1:11" x14ac:dyDescent="0.25">
      <c r="A26" s="18">
        <v>13</v>
      </c>
      <c r="B26" s="33" t="s">
        <v>60</v>
      </c>
      <c r="C26" s="52">
        <v>39849</v>
      </c>
      <c r="D26" s="52">
        <v>14304</v>
      </c>
      <c r="E26" s="63">
        <v>1962430.87</v>
      </c>
      <c r="F26" s="50">
        <v>3.6499999999999998E-2</v>
      </c>
      <c r="G26" s="44" t="s">
        <v>65</v>
      </c>
      <c r="H26" s="41">
        <f t="shared" si="0"/>
        <v>71628.726754999996</v>
      </c>
      <c r="J26" s="51" t="s">
        <v>66</v>
      </c>
    </row>
    <row r="27" spans="1:11" x14ac:dyDescent="0.25">
      <c r="A27" s="18">
        <v>14</v>
      </c>
      <c r="B27" s="33" t="s">
        <v>61</v>
      </c>
      <c r="C27" s="52">
        <v>40108</v>
      </c>
      <c r="D27" s="52">
        <v>46691</v>
      </c>
      <c r="E27" s="63">
        <v>1502379.7</v>
      </c>
      <c r="F27" s="50">
        <v>2.3800000000000002E-2</v>
      </c>
      <c r="G27" s="44" t="s">
        <v>65</v>
      </c>
      <c r="H27" s="41">
        <f t="shared" si="0"/>
        <v>35756.636859999999</v>
      </c>
      <c r="J27" s="51" t="s">
        <v>38</v>
      </c>
    </row>
    <row r="28" spans="1:11" x14ac:dyDescent="0.25">
      <c r="A28" s="18">
        <v>15</v>
      </c>
      <c r="B28" s="33" t="s">
        <v>62</v>
      </c>
      <c r="C28" s="52">
        <v>40165</v>
      </c>
      <c r="D28" s="52">
        <v>46022</v>
      </c>
      <c r="E28" s="63">
        <v>1209263.76</v>
      </c>
      <c r="F28" s="50">
        <v>2.2700000000000001E-2</v>
      </c>
      <c r="G28" s="44" t="s">
        <v>65</v>
      </c>
      <c r="H28" s="41">
        <f t="shared" si="0"/>
        <v>27450.287352000003</v>
      </c>
      <c r="J28" s="51" t="s">
        <v>38</v>
      </c>
    </row>
    <row r="29" spans="1:11" x14ac:dyDescent="0.25">
      <c r="A29" s="18">
        <v>16</v>
      </c>
      <c r="B29" s="33" t="s">
        <v>63</v>
      </c>
      <c r="C29" s="52">
        <v>40266</v>
      </c>
      <c r="D29" s="52">
        <v>15189</v>
      </c>
      <c r="E29" s="63">
        <v>1619196.32</v>
      </c>
      <c r="F29" s="34">
        <v>2.4185999999999999E-2</v>
      </c>
      <c r="G29" s="44" t="s">
        <v>65</v>
      </c>
      <c r="H29" s="41">
        <f t="shared" si="0"/>
        <v>39161.882195520004</v>
      </c>
    </row>
    <row r="30" spans="1:11" x14ac:dyDescent="0.25">
      <c r="A30" s="18">
        <v>17</v>
      </c>
      <c r="B30" s="64"/>
      <c r="C30" s="60"/>
      <c r="D30" s="60"/>
      <c r="E30" s="65"/>
      <c r="F30" s="40"/>
      <c r="G30" s="66"/>
      <c r="H30" s="59"/>
      <c r="I30" s="15"/>
    </row>
    <row r="31" spans="1:11" x14ac:dyDescent="0.25">
      <c r="A31" s="18">
        <v>18</v>
      </c>
      <c r="B31" s="33" t="s">
        <v>83</v>
      </c>
      <c r="C31" s="52"/>
      <c r="D31" s="52"/>
      <c r="E31" s="67">
        <f>SUM(E14:E30)</f>
        <v>20954983.770000003</v>
      </c>
      <c r="F31" s="34"/>
      <c r="G31" s="44"/>
      <c r="H31" s="67">
        <f>SUM(H14:H30)</f>
        <v>685615.13042509998</v>
      </c>
      <c r="I31" s="17">
        <v>694391.56</v>
      </c>
    </row>
    <row r="32" spans="1:11" x14ac:dyDescent="0.25">
      <c r="A32" s="18">
        <v>19</v>
      </c>
      <c r="B32" s="33"/>
      <c r="C32" s="52"/>
      <c r="D32" s="52"/>
      <c r="E32" s="63"/>
      <c r="F32" s="34"/>
      <c r="G32" s="44"/>
      <c r="H32" s="19"/>
    </row>
    <row r="33" spans="1:10" x14ac:dyDescent="0.25">
      <c r="A33" s="18">
        <v>20</v>
      </c>
      <c r="B33" s="68" t="s">
        <v>67</v>
      </c>
      <c r="C33" s="52">
        <v>33610</v>
      </c>
      <c r="D33" s="52">
        <v>46022</v>
      </c>
      <c r="E33" s="63">
        <v>33657.18</v>
      </c>
      <c r="F33" s="34">
        <v>6.0490000000000002E-2</v>
      </c>
      <c r="G33" s="44" t="s">
        <v>31</v>
      </c>
      <c r="H33" s="41">
        <f t="shared" ref="H33:H41" si="1">E33*F33</f>
        <v>2035.9228182000002</v>
      </c>
    </row>
    <row r="34" spans="1:10" x14ac:dyDescent="0.25">
      <c r="A34" s="18">
        <v>21</v>
      </c>
      <c r="B34" s="68" t="s">
        <v>68</v>
      </c>
      <c r="C34" s="52">
        <v>36795</v>
      </c>
      <c r="D34" s="52">
        <v>12786</v>
      </c>
      <c r="E34" s="63">
        <v>591649.22</v>
      </c>
      <c r="F34" s="34">
        <v>4.4740000000000002E-2</v>
      </c>
      <c r="G34" s="44" t="s">
        <v>31</v>
      </c>
      <c r="H34" s="41">
        <f t="shared" si="1"/>
        <v>26470.386102799999</v>
      </c>
    </row>
    <row r="35" spans="1:10" x14ac:dyDescent="0.25">
      <c r="A35" s="18">
        <v>22</v>
      </c>
      <c r="B35" s="68" t="s">
        <v>69</v>
      </c>
      <c r="C35" s="52">
        <v>36937</v>
      </c>
      <c r="D35" s="52">
        <v>12786</v>
      </c>
      <c r="E35" s="63">
        <v>922616.87</v>
      </c>
      <c r="F35" s="34">
        <v>4.777E-2</v>
      </c>
      <c r="G35" s="44" t="s">
        <v>31</v>
      </c>
      <c r="H35" s="41">
        <f t="shared" si="1"/>
        <v>44073.407879899998</v>
      </c>
    </row>
    <row r="36" spans="1:10" x14ac:dyDescent="0.25">
      <c r="A36" s="18">
        <v>23</v>
      </c>
      <c r="B36" s="68" t="s">
        <v>70</v>
      </c>
      <c r="C36" s="52">
        <v>37232</v>
      </c>
      <c r="D36" s="52">
        <v>47392</v>
      </c>
      <c r="E36" s="63">
        <v>869928.05</v>
      </c>
      <c r="F36" s="50">
        <v>3.7530000000000001E-2</v>
      </c>
      <c r="G36" s="44" t="s">
        <v>31</v>
      </c>
      <c r="H36" s="41">
        <f t="shared" si="1"/>
        <v>32648.399716500004</v>
      </c>
      <c r="I36" s="51"/>
      <c r="J36" s="51" t="s">
        <v>71</v>
      </c>
    </row>
    <row r="37" spans="1:10" x14ac:dyDescent="0.25">
      <c r="A37" s="18">
        <v>24</v>
      </c>
      <c r="B37" s="68" t="s">
        <v>72</v>
      </c>
      <c r="C37" s="52">
        <v>37463</v>
      </c>
      <c r="D37" s="52">
        <v>12786</v>
      </c>
      <c r="E37" s="63">
        <v>2411782.8199999998</v>
      </c>
      <c r="F37" s="34">
        <v>4.0689999999999997E-2</v>
      </c>
      <c r="G37" s="44" t="s">
        <v>31</v>
      </c>
      <c r="H37" s="41">
        <f t="shared" si="1"/>
        <v>98135.442945799979</v>
      </c>
      <c r="I37" s="51"/>
    </row>
    <row r="38" spans="1:10" x14ac:dyDescent="0.25">
      <c r="A38" s="18">
        <v>25</v>
      </c>
      <c r="B38" s="68" t="s">
        <v>73</v>
      </c>
      <c r="C38" s="52">
        <v>40745</v>
      </c>
      <c r="D38" s="52">
        <v>11504</v>
      </c>
      <c r="E38" s="63">
        <v>3262021.58</v>
      </c>
      <c r="F38" s="50">
        <v>1.392E-2</v>
      </c>
      <c r="G38" s="44" t="s">
        <v>31</v>
      </c>
      <c r="H38" s="41">
        <f t="shared" si="1"/>
        <v>45407.340393600003</v>
      </c>
      <c r="J38" s="51" t="s">
        <v>38</v>
      </c>
    </row>
    <row r="39" spans="1:10" x14ac:dyDescent="0.25">
      <c r="A39" s="18">
        <v>26</v>
      </c>
      <c r="B39" s="68" t="s">
        <v>74</v>
      </c>
      <c r="C39" s="52">
        <v>40841</v>
      </c>
      <c r="D39" s="52">
        <v>16440</v>
      </c>
      <c r="E39" s="63">
        <v>2722528.14</v>
      </c>
      <c r="F39" s="34">
        <v>2.9590000000000002E-2</v>
      </c>
      <c r="G39" s="44" t="s">
        <v>31</v>
      </c>
      <c r="H39" s="41">
        <f t="shared" si="1"/>
        <v>80559.607662600014</v>
      </c>
    </row>
    <row r="40" spans="1:10" x14ac:dyDescent="0.25">
      <c r="A40" s="18">
        <v>27</v>
      </c>
      <c r="B40" s="68" t="s">
        <v>75</v>
      </c>
      <c r="C40" s="52">
        <v>40948</v>
      </c>
      <c r="D40" s="52">
        <v>16440</v>
      </c>
      <c r="E40" s="63">
        <v>1438917.66</v>
      </c>
      <c r="F40" s="34">
        <v>2.7619999999999999E-2</v>
      </c>
      <c r="G40" s="44" t="s">
        <v>31</v>
      </c>
      <c r="H40" s="41">
        <f t="shared" si="1"/>
        <v>39742.905769199999</v>
      </c>
    </row>
    <row r="41" spans="1:10" x14ac:dyDescent="0.25">
      <c r="A41" s="18">
        <v>28</v>
      </c>
      <c r="B41" s="68" t="s">
        <v>76</v>
      </c>
      <c r="C41" s="52">
        <v>41347</v>
      </c>
      <c r="D41" s="52">
        <v>12235</v>
      </c>
      <c r="E41" s="63">
        <v>5276177.16</v>
      </c>
      <c r="F41" s="50">
        <v>3.8890000000000001E-2</v>
      </c>
      <c r="G41" s="44" t="s">
        <v>31</v>
      </c>
      <c r="H41" s="41">
        <f t="shared" si="1"/>
        <v>205190.52975240001</v>
      </c>
      <c r="J41" s="51" t="s">
        <v>38</v>
      </c>
    </row>
    <row r="42" spans="1:10" x14ac:dyDescent="0.25">
      <c r="A42" s="18">
        <v>29</v>
      </c>
      <c r="B42" s="68" t="s">
        <v>77</v>
      </c>
      <c r="C42" s="52">
        <v>42243</v>
      </c>
      <c r="D42" s="52">
        <v>17532</v>
      </c>
      <c r="E42" s="63">
        <v>3973206.66</v>
      </c>
      <c r="F42" s="34">
        <v>2.6689999999999998E-2</v>
      </c>
      <c r="G42" s="44" t="s">
        <v>31</v>
      </c>
      <c r="H42" s="41">
        <f t="shared" ref="H42:H45" si="2">E42*F42</f>
        <v>106044.8857554</v>
      </c>
    </row>
    <row r="43" spans="1:10" x14ac:dyDescent="0.25">
      <c r="A43" s="18">
        <v>30</v>
      </c>
      <c r="B43" s="68" t="s">
        <v>78</v>
      </c>
      <c r="C43" s="52">
        <v>43123</v>
      </c>
      <c r="D43" s="52">
        <v>14061</v>
      </c>
      <c r="E43" s="63">
        <v>5030206.6399999997</v>
      </c>
      <c r="F43" s="50">
        <v>2.7359999999999999E-2</v>
      </c>
      <c r="G43" s="44" t="s">
        <v>31</v>
      </c>
      <c r="H43" s="41">
        <f t="shared" si="2"/>
        <v>137626.45367039999</v>
      </c>
      <c r="J43" s="51" t="s">
        <v>71</v>
      </c>
    </row>
    <row r="44" spans="1:10" x14ac:dyDescent="0.25">
      <c r="A44" s="18">
        <v>31</v>
      </c>
      <c r="B44" s="68" t="s">
        <v>79</v>
      </c>
      <c r="C44" s="52">
        <v>43164</v>
      </c>
      <c r="D44" s="52">
        <v>46843</v>
      </c>
      <c r="E44" s="63">
        <v>5053398.1100000003</v>
      </c>
      <c r="F44" s="50">
        <v>2.8320000000000001E-2</v>
      </c>
      <c r="G44" s="44" t="s">
        <v>31</v>
      </c>
      <c r="H44" s="41">
        <f t="shared" si="2"/>
        <v>143112.23447520001</v>
      </c>
      <c r="J44" s="51" t="s">
        <v>38</v>
      </c>
    </row>
    <row r="45" spans="1:10" x14ac:dyDescent="0.25">
      <c r="A45" s="18">
        <v>32</v>
      </c>
      <c r="B45" s="68" t="s">
        <v>80</v>
      </c>
      <c r="C45" s="52">
        <v>43179</v>
      </c>
      <c r="D45" s="52">
        <v>46843</v>
      </c>
      <c r="E45" s="63">
        <v>5087484.6900000004</v>
      </c>
      <c r="F45" s="50">
        <v>2.8219999999999999E-2</v>
      </c>
      <c r="G45" s="44" t="s">
        <v>31</v>
      </c>
      <c r="H45" s="41">
        <f t="shared" si="2"/>
        <v>143568.81795180001</v>
      </c>
      <c r="J45" s="51" t="s">
        <v>38</v>
      </c>
    </row>
    <row r="46" spans="1:10" x14ac:dyDescent="0.25">
      <c r="A46" s="18">
        <v>33</v>
      </c>
      <c r="B46" s="64"/>
      <c r="C46" s="60"/>
      <c r="D46" s="60"/>
      <c r="E46" s="69"/>
      <c r="F46" s="40"/>
      <c r="G46" s="66"/>
      <c r="H46" s="59"/>
      <c r="I46" s="15"/>
    </row>
    <row r="47" spans="1:10" x14ac:dyDescent="0.25">
      <c r="A47" s="18">
        <v>34</v>
      </c>
      <c r="B47" s="33" t="s">
        <v>82</v>
      </c>
      <c r="C47" s="52"/>
      <c r="D47" s="52"/>
      <c r="E47" s="63">
        <f>SUM(E33:E46)</f>
        <v>36673574.780000001</v>
      </c>
      <c r="F47" s="34"/>
      <c r="G47" s="44"/>
      <c r="H47" s="63">
        <f>SUM(H33:H46)</f>
        <v>1104616.3348938001</v>
      </c>
      <c r="I47" s="17">
        <v>1174578.6499999999</v>
      </c>
    </row>
    <row r="48" spans="1:10" x14ac:dyDescent="0.25">
      <c r="A48" s="18">
        <v>35</v>
      </c>
      <c r="B48" s="33"/>
      <c r="C48" s="52"/>
      <c r="D48" s="52"/>
      <c r="E48" s="63"/>
      <c r="F48" s="34"/>
      <c r="G48" s="44"/>
      <c r="H48" s="19"/>
    </row>
    <row r="49" spans="1:9" x14ac:dyDescent="0.25">
      <c r="A49" s="18">
        <v>36</v>
      </c>
      <c r="B49" s="70">
        <v>9019</v>
      </c>
      <c r="C49" s="52">
        <v>33682</v>
      </c>
      <c r="D49" s="52">
        <v>46447</v>
      </c>
      <c r="E49" s="63">
        <v>102922.73</v>
      </c>
      <c r="F49" s="34">
        <v>2.06E-2</v>
      </c>
      <c r="G49" s="44" t="s">
        <v>30</v>
      </c>
      <c r="H49" s="41">
        <f t="shared" ref="H49:H51" si="3">E49*F49</f>
        <v>2120.2082380000002</v>
      </c>
    </row>
    <row r="50" spans="1:9" x14ac:dyDescent="0.25">
      <c r="A50" s="18">
        <v>37</v>
      </c>
      <c r="B50" s="70">
        <v>9020</v>
      </c>
      <c r="C50" s="52">
        <v>34382</v>
      </c>
      <c r="D50" s="52">
        <v>47088</v>
      </c>
      <c r="E50" s="63">
        <v>300115.53999999998</v>
      </c>
      <c r="F50" s="34">
        <v>3.85E-2</v>
      </c>
      <c r="G50" s="44" t="s">
        <v>30</v>
      </c>
      <c r="H50" s="41">
        <f t="shared" si="3"/>
        <v>11554.448289999998</v>
      </c>
    </row>
    <row r="51" spans="1:9" x14ac:dyDescent="0.25">
      <c r="A51" s="18">
        <v>38</v>
      </c>
      <c r="B51" s="70">
        <v>9021</v>
      </c>
      <c r="C51" s="52">
        <v>35583</v>
      </c>
      <c r="D51" s="52">
        <v>11840</v>
      </c>
      <c r="E51" s="63">
        <v>679265.97</v>
      </c>
      <c r="F51" s="34">
        <v>2.6200000000000001E-2</v>
      </c>
      <c r="G51" s="44" t="s">
        <v>30</v>
      </c>
      <c r="H51" s="41">
        <f t="shared" si="3"/>
        <v>17796.768413999998</v>
      </c>
    </row>
    <row r="52" spans="1:9" x14ac:dyDescent="0.25">
      <c r="A52" s="18">
        <v>39</v>
      </c>
      <c r="B52" s="64"/>
      <c r="C52" s="60"/>
      <c r="D52" s="60"/>
      <c r="E52" s="65"/>
      <c r="F52" s="40"/>
      <c r="G52" s="66"/>
      <c r="H52" s="59"/>
      <c r="I52" s="15"/>
    </row>
    <row r="53" spans="1:9" x14ac:dyDescent="0.25">
      <c r="A53" s="18">
        <v>40</v>
      </c>
      <c r="B53" s="33" t="s">
        <v>81</v>
      </c>
      <c r="C53" s="52"/>
      <c r="D53" s="52"/>
      <c r="E53" s="63">
        <f>SUM(E49:E52)</f>
        <v>1082304.24</v>
      </c>
      <c r="F53" s="34"/>
      <c r="G53" s="44"/>
      <c r="H53" s="63">
        <f>SUM(H49:H52)</f>
        <v>31471.424941999998</v>
      </c>
      <c r="I53" s="17">
        <v>34774.42</v>
      </c>
    </row>
    <row r="54" spans="1:9" x14ac:dyDescent="0.25">
      <c r="A54" s="18">
        <v>41</v>
      </c>
      <c r="B54" s="33"/>
      <c r="C54" s="52"/>
      <c r="D54" s="52"/>
      <c r="E54" s="53"/>
      <c r="F54" s="34"/>
      <c r="G54" s="44"/>
      <c r="H54" s="19"/>
    </row>
    <row r="55" spans="1:9" x14ac:dyDescent="0.25">
      <c r="A55" s="18">
        <v>42</v>
      </c>
      <c r="C55" s="52"/>
      <c r="D55" s="52"/>
      <c r="F55" s="34"/>
      <c r="G55" s="44"/>
      <c r="H55" s="19"/>
    </row>
    <row r="56" spans="1:9" ht="15.75" thickBot="1" x14ac:dyDescent="0.3">
      <c r="A56" s="18">
        <v>43</v>
      </c>
      <c r="B56" s="33" t="s">
        <v>32</v>
      </c>
      <c r="C56" s="52"/>
      <c r="D56" s="52"/>
      <c r="E56" s="71">
        <f>E31+E47+E53</f>
        <v>58710862.790000007</v>
      </c>
      <c r="F56" s="34"/>
      <c r="G56" s="44"/>
      <c r="H56" s="71">
        <f>H31+H47+H53</f>
        <v>1821702.8902609001</v>
      </c>
      <c r="I56" s="71">
        <f>I31+I47+I53</f>
        <v>1903744.63</v>
      </c>
    </row>
    <row r="57" spans="1:9" ht="15.75" thickTop="1" x14ac:dyDescent="0.25">
      <c r="A57" s="18">
        <v>44</v>
      </c>
      <c r="B57" s="33"/>
      <c r="C57" s="52"/>
      <c r="D57" s="52"/>
      <c r="E57" s="53"/>
      <c r="F57" s="34"/>
      <c r="G57" s="44"/>
      <c r="H57" s="19"/>
    </row>
    <row r="58" spans="1:9" x14ac:dyDescent="0.25">
      <c r="A58" s="18">
        <v>45</v>
      </c>
      <c r="B58" t="s">
        <v>33</v>
      </c>
      <c r="E58" s="53"/>
      <c r="F58" s="34"/>
      <c r="G58" s="44"/>
      <c r="H58" s="19"/>
    </row>
    <row r="59" spans="1:9" x14ac:dyDescent="0.25">
      <c r="A59" s="18">
        <v>46</v>
      </c>
      <c r="B59" t="s">
        <v>36</v>
      </c>
      <c r="E59" s="72">
        <f>H56/E56</f>
        <v>3.1028378798943212E-2</v>
      </c>
      <c r="F59" s="34"/>
      <c r="G59" s="44"/>
      <c r="H59" s="19"/>
    </row>
    <row r="60" spans="1:9" x14ac:dyDescent="0.25">
      <c r="A60" s="18">
        <v>47</v>
      </c>
      <c r="E60" s="53"/>
      <c r="F60" s="34"/>
      <c r="G60" s="44"/>
      <c r="H60" s="19"/>
    </row>
    <row r="61" spans="1:9" x14ac:dyDescent="0.25">
      <c r="A61" s="18">
        <v>48</v>
      </c>
      <c r="B61" t="s">
        <v>34</v>
      </c>
      <c r="E61" s="72">
        <f>I56/E56</f>
        <v>3.2425764833492743E-2</v>
      </c>
      <c r="F61" s="34"/>
      <c r="G61" s="44"/>
      <c r="H61" s="19"/>
    </row>
    <row r="62" spans="1:9" x14ac:dyDescent="0.25">
      <c r="A62" s="18">
        <v>49</v>
      </c>
      <c r="B62" s="33"/>
      <c r="C62" s="52"/>
      <c r="D62" s="52"/>
      <c r="E62" s="53"/>
      <c r="F62" s="34"/>
      <c r="G62" s="44"/>
      <c r="H62" s="19"/>
    </row>
    <row r="63" spans="1:9" x14ac:dyDescent="0.25">
      <c r="A63" s="18">
        <v>50</v>
      </c>
      <c r="B63" s="33"/>
      <c r="C63" s="52"/>
      <c r="D63" s="52"/>
      <c r="E63" s="53"/>
      <c r="F63" s="34"/>
      <c r="G63" s="44"/>
      <c r="H63" s="19"/>
      <c r="I63" s="51"/>
    </row>
    <row r="64" spans="1:9" x14ac:dyDescent="0.25">
      <c r="A64" s="18">
        <v>51</v>
      </c>
      <c r="B64" s="33"/>
      <c r="C64" s="52"/>
      <c r="D64" s="52"/>
      <c r="E64" s="53"/>
      <c r="F64" s="34"/>
      <c r="G64" s="44"/>
      <c r="H64" s="19"/>
      <c r="I64" s="51"/>
    </row>
    <row r="65" spans="1:9" x14ac:dyDescent="0.25">
      <c r="A65" s="18">
        <v>52</v>
      </c>
      <c r="B65" s="33"/>
      <c r="C65" s="52"/>
      <c r="D65" s="52"/>
      <c r="E65" s="53"/>
      <c r="F65" s="34"/>
      <c r="G65" s="44"/>
      <c r="H65" s="19"/>
      <c r="I65" s="51"/>
    </row>
    <row r="66" spans="1:9" x14ac:dyDescent="0.25">
      <c r="A66" s="18">
        <v>53</v>
      </c>
      <c r="B66" s="33"/>
      <c r="C66" s="52"/>
      <c r="D66" s="52"/>
      <c r="E66" s="53"/>
      <c r="F66" s="34"/>
      <c r="G66" s="44"/>
      <c r="H66" s="19"/>
      <c r="I66" s="51"/>
    </row>
    <row r="67" spans="1:9" x14ac:dyDescent="0.25">
      <c r="A67" s="18">
        <v>54</v>
      </c>
      <c r="B67" s="33"/>
      <c r="C67" s="52"/>
      <c r="D67" s="52"/>
      <c r="E67" s="53"/>
      <c r="F67" s="34"/>
      <c r="G67" s="44"/>
      <c r="H67" s="19"/>
    </row>
    <row r="68" spans="1:9" x14ac:dyDescent="0.25">
      <c r="A68" s="18">
        <v>55</v>
      </c>
      <c r="B68" s="33"/>
      <c r="C68" s="52"/>
      <c r="D68" s="52"/>
      <c r="E68" s="53"/>
      <c r="F68" s="34"/>
      <c r="G68" s="44"/>
      <c r="H68" s="19"/>
    </row>
    <row r="69" spans="1:9" x14ac:dyDescent="0.25">
      <c r="A69" s="18">
        <v>56</v>
      </c>
      <c r="B69" s="33"/>
      <c r="C69" s="52"/>
      <c r="D69" s="52"/>
      <c r="E69" s="53"/>
      <c r="F69" s="34"/>
      <c r="G69" s="44"/>
      <c r="H69" s="19"/>
    </row>
    <row r="70" spans="1:9" x14ac:dyDescent="0.25">
      <c r="A70" s="18">
        <v>57</v>
      </c>
      <c r="B70" s="33"/>
      <c r="C70" s="52"/>
      <c r="D70" s="52"/>
      <c r="E70" s="53"/>
      <c r="F70" s="34"/>
      <c r="G70" s="44"/>
      <c r="H70" s="19"/>
    </row>
    <row r="71" spans="1:9" x14ac:dyDescent="0.25">
      <c r="A71" s="18">
        <v>58</v>
      </c>
      <c r="B71" s="33"/>
      <c r="C71" s="36"/>
      <c r="D71" s="36"/>
      <c r="E71" s="37"/>
      <c r="F71" s="34"/>
      <c r="G71" s="44"/>
      <c r="H71" s="38"/>
      <c r="I71" s="51"/>
    </row>
    <row r="72" spans="1:9" x14ac:dyDescent="0.25">
      <c r="A72" s="18">
        <v>59</v>
      </c>
      <c r="B72" s="45" t="s">
        <v>39</v>
      </c>
      <c r="C72" s="46"/>
      <c r="D72" s="46"/>
      <c r="E72" s="54">
        <v>67484326</v>
      </c>
      <c r="F72" s="47"/>
      <c r="G72" s="48"/>
      <c r="H72" s="49">
        <v>2330436.948009999</v>
      </c>
    </row>
    <row r="73" spans="1:9" x14ac:dyDescent="0.25">
      <c r="A73" s="18">
        <v>60</v>
      </c>
      <c r="C73" s="36"/>
      <c r="D73" s="36"/>
      <c r="E73" s="42"/>
      <c r="F73" s="34"/>
      <c r="G73" s="18"/>
      <c r="H73" s="18"/>
    </row>
    <row r="74" spans="1:9" x14ac:dyDescent="0.25">
      <c r="A74" s="18">
        <v>61</v>
      </c>
      <c r="B74" s="18" t="s">
        <v>30</v>
      </c>
      <c r="C74" s="52">
        <v>33612</v>
      </c>
      <c r="D74" s="52">
        <v>46388</v>
      </c>
      <c r="E74" s="53">
        <v>124887</v>
      </c>
      <c r="F74" s="34"/>
      <c r="G74" s="18" t="s">
        <v>30</v>
      </c>
      <c r="H74" s="41">
        <v>4995.4800000000005</v>
      </c>
    </row>
    <row r="75" spans="1:9" x14ac:dyDescent="0.25">
      <c r="A75" s="18">
        <v>62</v>
      </c>
      <c r="B75" s="18" t="s">
        <v>30</v>
      </c>
      <c r="C75" s="52">
        <v>35907</v>
      </c>
      <c r="D75" s="52">
        <v>12145</v>
      </c>
      <c r="E75" s="56">
        <v>389083</v>
      </c>
      <c r="F75" s="34"/>
      <c r="G75" s="18" t="s">
        <v>30</v>
      </c>
      <c r="H75" s="19">
        <v>17119.651999999998</v>
      </c>
    </row>
    <row r="76" spans="1:9" x14ac:dyDescent="0.25">
      <c r="A76" s="18">
        <v>63</v>
      </c>
      <c r="B76" s="18" t="s">
        <v>30</v>
      </c>
      <c r="C76" s="52">
        <v>36053</v>
      </c>
      <c r="D76" s="52">
        <v>12145</v>
      </c>
      <c r="E76" s="56">
        <v>172926</v>
      </c>
      <c r="F76" s="34"/>
      <c r="G76" s="18" t="s">
        <v>30</v>
      </c>
      <c r="H76" s="19">
        <v>7608.7439999999997</v>
      </c>
    </row>
    <row r="77" spans="1:9" x14ac:dyDescent="0.25">
      <c r="A77" s="18">
        <v>64</v>
      </c>
      <c r="B77" s="18" t="s">
        <v>30</v>
      </c>
      <c r="C77" s="52">
        <v>36114</v>
      </c>
      <c r="D77" s="52">
        <v>12145</v>
      </c>
      <c r="E77" s="56">
        <v>276381</v>
      </c>
      <c r="F77" s="34"/>
      <c r="G77" s="18" t="s">
        <v>30</v>
      </c>
      <c r="H77" s="19">
        <v>12160.763999999999</v>
      </c>
    </row>
    <row r="78" spans="1:9" x14ac:dyDescent="0.25">
      <c r="A78" s="18">
        <v>65</v>
      </c>
      <c r="B78" s="18" t="s">
        <v>30</v>
      </c>
      <c r="C78" s="52">
        <v>41110</v>
      </c>
      <c r="D78" s="52">
        <v>45413</v>
      </c>
      <c r="E78" s="56">
        <v>0</v>
      </c>
      <c r="F78" s="34"/>
      <c r="G78" s="18" t="s">
        <v>30</v>
      </c>
      <c r="H78" s="19">
        <v>0</v>
      </c>
    </row>
    <row r="79" spans="1:9" x14ac:dyDescent="0.25">
      <c r="A79" s="18">
        <v>66</v>
      </c>
      <c r="B79" s="18" t="s">
        <v>30</v>
      </c>
      <c r="C79" s="52">
        <v>43059</v>
      </c>
      <c r="D79" s="52">
        <v>11201</v>
      </c>
      <c r="E79" s="56">
        <v>1301723</v>
      </c>
      <c r="F79" s="34"/>
      <c r="G79" s="18" t="s">
        <v>30</v>
      </c>
      <c r="H79" s="19">
        <v>45560.305000000008</v>
      </c>
    </row>
    <row r="80" spans="1:9" x14ac:dyDescent="0.25">
      <c r="A80" s="18">
        <v>60</v>
      </c>
      <c r="B80" s="21"/>
      <c r="C80" s="39"/>
      <c r="D80" s="39"/>
      <c r="E80" s="57"/>
      <c r="F80" s="40"/>
      <c r="G80" s="21"/>
      <c r="H80" s="59"/>
    </row>
    <row r="81" spans="1:8" x14ac:dyDescent="0.25">
      <c r="A81" s="18">
        <v>61</v>
      </c>
      <c r="B81" s="18" t="s">
        <v>40</v>
      </c>
      <c r="C81" s="36"/>
      <c r="D81" s="36"/>
      <c r="E81" s="58">
        <v>2265000</v>
      </c>
      <c r="F81" s="34"/>
      <c r="G81" s="18"/>
      <c r="H81" s="22">
        <v>87444.945000000007</v>
      </c>
    </row>
    <row r="82" spans="1:8" x14ac:dyDescent="0.25">
      <c r="A82" s="18"/>
      <c r="B82" s="18"/>
      <c r="C82" s="36"/>
      <c r="D82" s="36"/>
      <c r="E82" s="58"/>
      <c r="F82" s="34"/>
      <c r="G82" s="18"/>
      <c r="H82" s="22"/>
    </row>
    <row r="83" spans="1:8" x14ac:dyDescent="0.25">
      <c r="A83" s="18"/>
      <c r="B83" s="21" t="s">
        <v>41</v>
      </c>
      <c r="C83" s="60">
        <v>43721</v>
      </c>
      <c r="D83" s="60">
        <v>47374</v>
      </c>
      <c r="E83" s="57">
        <v>1037012</v>
      </c>
      <c r="F83" s="40"/>
      <c r="G83" s="21" t="s">
        <v>41</v>
      </c>
      <c r="H83" s="43">
        <v>0</v>
      </c>
    </row>
    <row r="84" spans="1:8" x14ac:dyDescent="0.25">
      <c r="A84" s="18"/>
      <c r="B84" s="18" t="s">
        <v>42</v>
      </c>
      <c r="C84" s="36"/>
      <c r="D84" s="36"/>
      <c r="E84" s="55">
        <v>1037012</v>
      </c>
      <c r="F84" s="34"/>
      <c r="G84" s="18"/>
      <c r="H84" s="22">
        <v>0</v>
      </c>
    </row>
    <row r="85" spans="1:8" x14ac:dyDescent="0.25">
      <c r="A85" s="18"/>
      <c r="B85" s="18"/>
      <c r="C85" s="36"/>
      <c r="D85" s="36"/>
      <c r="E85" s="55"/>
      <c r="F85" s="34"/>
      <c r="G85" s="18"/>
      <c r="H85" s="22"/>
    </row>
    <row r="86" spans="1:8" x14ac:dyDescent="0.25">
      <c r="A86" s="18">
        <v>62</v>
      </c>
      <c r="C86" s="30"/>
      <c r="D86" s="30"/>
      <c r="E86" s="31"/>
      <c r="F86" s="32"/>
      <c r="G86" s="18"/>
    </row>
    <row r="87" spans="1:8" x14ac:dyDescent="0.25">
      <c r="A87" s="18">
        <v>63</v>
      </c>
      <c r="C87" s="30"/>
      <c r="D87" s="30"/>
      <c r="E87" s="31"/>
      <c r="F87" s="32"/>
      <c r="G87" s="18"/>
    </row>
    <row r="88" spans="1:8" ht="15.75" thickBot="1" x14ac:dyDescent="0.3">
      <c r="A88" s="18">
        <v>64</v>
      </c>
      <c r="B88" t="s">
        <v>43</v>
      </c>
      <c r="C88" s="30"/>
      <c r="D88" s="30"/>
      <c r="E88" s="61">
        <v>70786338</v>
      </c>
      <c r="F88" s="32"/>
      <c r="G88" s="18"/>
      <c r="H88" s="35">
        <v>2417881.8930099988</v>
      </c>
    </row>
    <row r="89" spans="1:8" ht="15.75" thickTop="1" x14ac:dyDescent="0.25">
      <c r="A89" s="18">
        <v>65</v>
      </c>
      <c r="B89" t="s">
        <v>33</v>
      </c>
      <c r="C89" s="30"/>
      <c r="D89" s="30"/>
      <c r="E89" s="20"/>
      <c r="F89" s="32"/>
      <c r="G89" s="18"/>
      <c r="H89" s="20">
        <v>3.4157465428003901E-2</v>
      </c>
    </row>
    <row r="90" spans="1:8" x14ac:dyDescent="0.25">
      <c r="C90" s="29"/>
      <c r="D90" s="29"/>
      <c r="E90" s="29"/>
      <c r="F90" s="26"/>
    </row>
    <row r="91" spans="1:8" x14ac:dyDescent="0.25">
      <c r="C91" s="29"/>
      <c r="D91" s="29"/>
      <c r="E91" s="29"/>
      <c r="F91" s="26"/>
    </row>
    <row r="92" spans="1:8" x14ac:dyDescent="0.25">
      <c r="C92" s="29"/>
      <c r="D92" s="29"/>
      <c r="E92" s="29"/>
      <c r="F92" s="26"/>
    </row>
    <row r="93" spans="1:8" x14ac:dyDescent="0.25">
      <c r="C93" s="29"/>
      <c r="D93" s="29"/>
      <c r="E93" s="29"/>
      <c r="F93" s="26"/>
    </row>
    <row r="94" spans="1:8" x14ac:dyDescent="0.25">
      <c r="C94" s="29"/>
      <c r="D94" s="29"/>
      <c r="E94" s="29"/>
      <c r="F94" s="26"/>
    </row>
    <row r="95" spans="1:8" x14ac:dyDescent="0.25">
      <c r="C95" s="29"/>
      <c r="D95" s="29"/>
      <c r="E95" s="29"/>
      <c r="F95" s="26"/>
    </row>
    <row r="96" spans="1:8" x14ac:dyDescent="0.25">
      <c r="C96" s="29"/>
      <c r="D96" s="29"/>
      <c r="E96" s="29"/>
      <c r="F96" s="26"/>
    </row>
    <row r="97" spans="3:6" x14ac:dyDescent="0.25">
      <c r="C97" s="29"/>
      <c r="D97" s="29"/>
      <c r="E97" s="29"/>
      <c r="F97" s="26"/>
    </row>
    <row r="98" spans="3:6" x14ac:dyDescent="0.25">
      <c r="C98" s="29"/>
      <c r="D98" s="29"/>
      <c r="E98" s="29"/>
      <c r="F98" s="26"/>
    </row>
    <row r="99" spans="3:6" x14ac:dyDescent="0.25">
      <c r="C99" s="29"/>
      <c r="D99" s="29"/>
      <c r="E99" s="29"/>
      <c r="F99" s="26"/>
    </row>
    <row r="100" spans="3:6" x14ac:dyDescent="0.25">
      <c r="C100" s="29"/>
      <c r="D100" s="29"/>
      <c r="E100" s="29"/>
      <c r="F100" s="26"/>
    </row>
    <row r="101" spans="3:6" x14ac:dyDescent="0.25">
      <c r="C101" s="29"/>
      <c r="D101" s="29"/>
      <c r="E101" s="29"/>
      <c r="F101" s="26"/>
    </row>
    <row r="102" spans="3:6" x14ac:dyDescent="0.25">
      <c r="C102" s="29"/>
      <c r="D102" s="29"/>
      <c r="E102" s="29"/>
      <c r="F102" s="26"/>
    </row>
    <row r="103" spans="3:6" x14ac:dyDescent="0.25">
      <c r="C103" s="29"/>
      <c r="D103" s="29"/>
      <c r="E103" s="29"/>
      <c r="F103" s="26"/>
    </row>
    <row r="104" spans="3:6" x14ac:dyDescent="0.25">
      <c r="C104" s="29"/>
      <c r="D104" s="29"/>
      <c r="E104" s="29"/>
      <c r="F104" s="26"/>
    </row>
    <row r="105" spans="3:6" x14ac:dyDescent="0.25">
      <c r="C105" s="29"/>
      <c r="D105" s="29"/>
      <c r="E105" s="29"/>
      <c r="F105" s="29"/>
    </row>
    <row r="106" spans="3:6" x14ac:dyDescent="0.25">
      <c r="C106" s="29"/>
      <c r="D106" s="29"/>
      <c r="E106" s="29"/>
      <c r="F106" s="29"/>
    </row>
    <row r="107" spans="3:6" x14ac:dyDescent="0.25">
      <c r="C107" s="29"/>
      <c r="D107" s="29"/>
      <c r="E107" s="29"/>
      <c r="F107" s="29"/>
    </row>
    <row r="108" spans="3:6" x14ac:dyDescent="0.25">
      <c r="C108" s="29"/>
      <c r="D108" s="29"/>
      <c r="E108" s="29"/>
      <c r="F108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FDAA-DEDB-4C0D-AAB9-50D91F62BA6F}">
  <sheetPr>
    <pageSetUpPr fitToPage="1"/>
  </sheetPr>
  <dimension ref="A1:O25"/>
  <sheetViews>
    <sheetView workbookViewId="0">
      <selection activeCell="D27" sqref="D27"/>
    </sheetView>
  </sheetViews>
  <sheetFormatPr defaultRowHeight="15" x14ac:dyDescent="0.25"/>
  <cols>
    <col min="2" max="2" width="52.42578125" customWidth="1"/>
    <col min="3" max="7" width="15.28515625" customWidth="1"/>
    <col min="12" max="12" width="13.28515625" style="31" bestFit="1" customWidth="1"/>
    <col min="15" max="15" width="9.5703125" bestFit="1" customWidth="1"/>
  </cols>
  <sheetData>
    <row r="1" spans="1:15" ht="18.75" x14ac:dyDescent="0.3">
      <c r="A1" s="25" t="s">
        <v>44</v>
      </c>
      <c r="B1" s="28"/>
      <c r="C1" s="28"/>
      <c r="G1" s="62" t="s">
        <v>45</v>
      </c>
    </row>
    <row r="2" spans="1:15" ht="18.75" x14ac:dyDescent="0.3">
      <c r="A2" s="25" t="s">
        <v>87</v>
      </c>
      <c r="B2" s="28"/>
      <c r="C2" s="28"/>
      <c r="G2" s="62" t="s">
        <v>86</v>
      </c>
    </row>
    <row r="3" spans="1:15" ht="18.75" x14ac:dyDescent="0.3">
      <c r="A3" s="25" t="s">
        <v>85</v>
      </c>
      <c r="B3" s="28"/>
      <c r="C3" s="28"/>
      <c r="H3" s="62"/>
    </row>
    <row r="4" spans="1:15" ht="18.75" x14ac:dyDescent="0.3">
      <c r="A4" s="25" t="s">
        <v>35</v>
      </c>
      <c r="B4" s="28"/>
      <c r="C4" s="28"/>
    </row>
    <row r="5" spans="1:15" ht="18.75" x14ac:dyDescent="0.3">
      <c r="A5" s="25" t="s">
        <v>46</v>
      </c>
      <c r="D5" s="7"/>
      <c r="E5" s="7"/>
      <c r="F5" s="7"/>
      <c r="H5" s="7"/>
    </row>
    <row r="7" spans="1:15" x14ac:dyDescent="0.25">
      <c r="A7" s="1"/>
      <c r="B7" s="2"/>
      <c r="C7" s="3"/>
      <c r="D7" s="2"/>
      <c r="E7" s="3"/>
      <c r="F7" s="2"/>
      <c r="G7" s="2"/>
    </row>
    <row r="8" spans="1:15" x14ac:dyDescent="0.25">
      <c r="A8" s="5"/>
      <c r="B8" s="6"/>
      <c r="C8" s="7"/>
      <c r="D8" s="6"/>
      <c r="E8" s="7"/>
      <c r="F8" s="6"/>
      <c r="G8" s="6"/>
    </row>
    <row r="9" spans="1:15" x14ac:dyDescent="0.25">
      <c r="A9" s="5"/>
      <c r="B9" s="6" t="s">
        <v>3</v>
      </c>
      <c r="C9" s="7" t="s">
        <v>4</v>
      </c>
      <c r="D9" s="6" t="s">
        <v>4</v>
      </c>
      <c r="E9" s="7"/>
      <c r="F9" s="6"/>
      <c r="G9" s="6"/>
    </row>
    <row r="10" spans="1:15" x14ac:dyDescent="0.25">
      <c r="A10" s="5"/>
      <c r="B10" s="6" t="s">
        <v>7</v>
      </c>
      <c r="C10" s="7" t="s">
        <v>8</v>
      </c>
      <c r="D10" s="6" t="s">
        <v>8</v>
      </c>
      <c r="E10" s="7" t="s">
        <v>9</v>
      </c>
      <c r="F10" s="6" t="s">
        <v>10</v>
      </c>
      <c r="G10" s="6" t="s">
        <v>10</v>
      </c>
    </row>
    <row r="11" spans="1:15" x14ac:dyDescent="0.25">
      <c r="A11" s="5" t="s">
        <v>13</v>
      </c>
      <c r="B11" s="6" t="s">
        <v>26</v>
      </c>
      <c r="C11" s="7" t="s">
        <v>14</v>
      </c>
      <c r="D11" s="6" t="s">
        <v>15</v>
      </c>
      <c r="E11" s="7" t="s">
        <v>16</v>
      </c>
      <c r="F11" s="6" t="s">
        <v>17</v>
      </c>
      <c r="G11" s="6" t="s">
        <v>27</v>
      </c>
    </row>
    <row r="12" spans="1:15" x14ac:dyDescent="0.25">
      <c r="A12" s="9"/>
      <c r="B12" s="10" t="s">
        <v>19</v>
      </c>
      <c r="C12" s="11" t="s">
        <v>20</v>
      </c>
      <c r="D12" s="10" t="s">
        <v>21</v>
      </c>
      <c r="E12" s="11" t="s">
        <v>22</v>
      </c>
      <c r="F12" s="10" t="s">
        <v>23</v>
      </c>
      <c r="G12" s="10" t="s">
        <v>24</v>
      </c>
    </row>
    <row r="13" spans="1:15" x14ac:dyDescent="0.25">
      <c r="A13">
        <v>1</v>
      </c>
      <c r="B13" s="16" t="s">
        <v>30</v>
      </c>
      <c r="C13" s="23">
        <v>45656</v>
      </c>
      <c r="D13" s="23">
        <v>46021</v>
      </c>
      <c r="E13" s="17">
        <v>1000000</v>
      </c>
      <c r="F13" s="24">
        <v>6.5000000000000002E-2</v>
      </c>
      <c r="G13" s="17"/>
    </row>
    <row r="14" spans="1:15" x14ac:dyDescent="0.25">
      <c r="A14">
        <v>2</v>
      </c>
      <c r="B14" s="16" t="s">
        <v>30</v>
      </c>
      <c r="C14" s="23">
        <v>45681</v>
      </c>
      <c r="D14" s="23">
        <v>46046</v>
      </c>
      <c r="E14" s="17">
        <v>1000000</v>
      </c>
      <c r="F14" s="24">
        <v>6.25E-2</v>
      </c>
      <c r="G14" s="17"/>
    </row>
    <row r="15" spans="1:15" x14ac:dyDescent="0.25">
      <c r="A15">
        <v>3</v>
      </c>
      <c r="B15" s="16" t="s">
        <v>30</v>
      </c>
      <c r="C15" s="23">
        <v>45712</v>
      </c>
      <c r="D15" s="23">
        <v>46077</v>
      </c>
      <c r="E15" s="17">
        <v>1000000</v>
      </c>
      <c r="F15" s="24">
        <v>6.25E-2</v>
      </c>
      <c r="G15" s="17"/>
    </row>
    <row r="16" spans="1:15" x14ac:dyDescent="0.25">
      <c r="A16">
        <v>4</v>
      </c>
      <c r="B16" s="16" t="s">
        <v>30</v>
      </c>
      <c r="C16" s="23">
        <v>45737</v>
      </c>
      <c r="D16" s="23">
        <v>46102</v>
      </c>
      <c r="E16" s="17">
        <v>1000000</v>
      </c>
      <c r="F16" s="24">
        <v>6.25E-2</v>
      </c>
      <c r="G16" s="17"/>
      <c r="M16" s="75"/>
      <c r="N16" s="76"/>
      <c r="O16" s="76"/>
    </row>
    <row r="17" spans="1:7" ht="17.25" x14ac:dyDescent="0.4">
      <c r="A17">
        <v>5</v>
      </c>
      <c r="B17" s="16" t="s">
        <v>30</v>
      </c>
      <c r="C17" s="23">
        <v>45771</v>
      </c>
      <c r="D17" s="23">
        <v>46136</v>
      </c>
      <c r="E17" s="74">
        <v>500000</v>
      </c>
      <c r="F17" s="24">
        <v>6.25E-2</v>
      </c>
      <c r="G17" s="17"/>
    </row>
    <row r="18" spans="1:7" x14ac:dyDescent="0.25">
      <c r="B18" s="16"/>
      <c r="E18" s="73"/>
    </row>
    <row r="19" spans="1:7" x14ac:dyDescent="0.25">
      <c r="A19">
        <v>6</v>
      </c>
      <c r="B19" s="13" t="s">
        <v>28</v>
      </c>
      <c r="E19" s="17">
        <f>SUM(E13:E17)</f>
        <v>4500000</v>
      </c>
    </row>
    <row r="20" spans="1:7" x14ac:dyDescent="0.25">
      <c r="B20" s="14"/>
    </row>
    <row r="21" spans="1:7" x14ac:dyDescent="0.25">
      <c r="A21">
        <v>7</v>
      </c>
      <c r="B21" s="13" t="s">
        <v>29</v>
      </c>
      <c r="E21" s="24">
        <v>6.25E-2</v>
      </c>
    </row>
    <row r="22" spans="1:7" x14ac:dyDescent="0.25">
      <c r="B22" s="13"/>
    </row>
    <row r="23" spans="1:7" x14ac:dyDescent="0.25">
      <c r="A23">
        <v>8</v>
      </c>
      <c r="B23" s="13" t="s">
        <v>88</v>
      </c>
      <c r="G23" s="17">
        <v>33404.11</v>
      </c>
    </row>
    <row r="24" spans="1:7" x14ac:dyDescent="0.25">
      <c r="B24" s="13"/>
    </row>
    <row r="25" spans="1:7" x14ac:dyDescent="0.25">
      <c r="B25" s="13"/>
    </row>
  </sheetData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 Term Debt</vt:lpstr>
      <vt:lpstr>Short Term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Siewert</dc:creator>
  <cp:lastModifiedBy>Anna Swanson</cp:lastModifiedBy>
  <cp:lastPrinted>2025-05-20T20:29:56Z</cp:lastPrinted>
  <dcterms:created xsi:type="dcterms:W3CDTF">2023-03-27T19:18:25Z</dcterms:created>
  <dcterms:modified xsi:type="dcterms:W3CDTF">2025-06-05T17:44:06Z</dcterms:modified>
</cp:coreProperties>
</file>