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E5767759-FC17-4B3C-ACB2-07A49C4D601B}" xr6:coauthVersionLast="47" xr6:coauthVersionMax="47" xr10:uidLastSave="{00000000-0000-0000-0000-000000000000}"/>
  <bookViews>
    <workbookView xWindow="-120" yWindow="-120" windowWidth="29040" windowHeight="17520" xr2:uid="{112330DB-6A38-4E4B-9E08-2BFA81D5A9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6" i="1" l="1"/>
  <c r="D12" i="1"/>
  <c r="E14" i="1"/>
  <c r="E12" i="1"/>
  <c r="F6" i="1"/>
  <c r="F4" i="1"/>
  <c r="F12" i="1" l="1"/>
  <c r="F14" i="1"/>
</calcChain>
</file>

<file path=xl/sharedStrings.xml><?xml version="1.0" encoding="utf-8"?>
<sst xmlns="http://schemas.openxmlformats.org/spreadsheetml/2006/main" count="21" uniqueCount="19">
  <si>
    <t>Revenue Requirement</t>
  </si>
  <si>
    <t>Depreciation/Property Taxes</t>
  </si>
  <si>
    <t>Rate Base</t>
  </si>
  <si>
    <t>Increase</t>
  </si>
  <si>
    <t>Rate of Return</t>
  </si>
  <si>
    <t>Sch H</t>
  </si>
  <si>
    <t>Line 2 * Line 3 * Line 4</t>
  </si>
  <si>
    <t>Description</t>
  </si>
  <si>
    <t>Line</t>
  </si>
  <si>
    <t>No</t>
  </si>
  <si>
    <t>Schedule Reference</t>
  </si>
  <si>
    <t>Case No</t>
  </si>
  <si>
    <t>2021-00190</t>
  </si>
  <si>
    <t>2025-00125</t>
  </si>
  <si>
    <t>Revenue Conversion Factor</t>
  </si>
  <si>
    <t>Plant in Service</t>
  </si>
  <si>
    <t>Sch B-1</t>
  </si>
  <si>
    <t>Sch J-1</t>
  </si>
  <si>
    <t>Sch C-2, Sch C 2.1, Sch D-1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</si>
</sst>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000_);_(* \(#,##0.00000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0" xfId="1" applyNumberFormat="1" applyFont="1" applyBorder="1" applyAlignment="1"/>
    <xf numFmtId="164" fontId="2" fillId="0" borderId="0" xfId="0" applyNumberFormat="1" applyFont="1"/>
    <xf numFmtId="165" fontId="2" fillId="0" borderId="0" xfId="2" applyNumberFormat="1" applyFont="1" applyBorder="1" applyAlignment="1"/>
    <xf numFmtId="166" fontId="2" fillId="0" borderId="0" xfId="1" applyNumberFormat="1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5692-A609-4BD9-AF1D-04000E32EC42}">
  <dimension ref="A2:F21"/>
  <sheetViews>
    <sheetView tabSelected="1" view="pageLayout" zoomScaleNormal="100" workbookViewId="0">
      <selection activeCell="E14" sqref="E14"/>
    </sheetView>
  </sheetViews>
  <sheetFormatPr defaultRowHeight="15" x14ac:dyDescent="0.25"/>
  <cols>
    <col min="1" max="1" width="4.28515625" bestFit="1" customWidth="1"/>
    <col min="2" max="2" width="24" bestFit="1" customWidth="1"/>
    <col min="3" max="3" width="24" customWidth="1"/>
    <col min="4" max="6" width="12.28515625" customWidth="1"/>
    <col min="7" max="7" width="8.85546875" customWidth="1"/>
    <col min="8" max="10" width="15.7109375" customWidth="1"/>
  </cols>
  <sheetData>
    <row r="2" spans="1:6" x14ac:dyDescent="0.25">
      <c r="A2" s="4" t="s">
        <v>8</v>
      </c>
      <c r="B2" s="5"/>
      <c r="C2" s="5"/>
      <c r="D2" s="4" t="s">
        <v>11</v>
      </c>
      <c r="E2" s="4" t="s">
        <v>11</v>
      </c>
      <c r="F2" s="5"/>
    </row>
    <row r="3" spans="1:6" x14ac:dyDescent="0.25">
      <c r="A3" s="6" t="s">
        <v>9</v>
      </c>
      <c r="B3" s="7" t="s">
        <v>7</v>
      </c>
      <c r="C3" s="6" t="s">
        <v>10</v>
      </c>
      <c r="D3" s="6" t="s">
        <v>12</v>
      </c>
      <c r="E3" s="6" t="s">
        <v>13</v>
      </c>
      <c r="F3" s="6" t="s">
        <v>3</v>
      </c>
    </row>
    <row r="4" spans="1:6" x14ac:dyDescent="0.25">
      <c r="A4" s="4">
        <v>1</v>
      </c>
      <c r="B4" s="5" t="s">
        <v>15</v>
      </c>
      <c r="C4" s="4" t="s">
        <v>16</v>
      </c>
      <c r="D4" s="8">
        <v>771808162</v>
      </c>
      <c r="E4" s="8">
        <v>925424402</v>
      </c>
      <c r="F4" s="9">
        <f>+E4-D4</f>
        <v>153616240</v>
      </c>
    </row>
    <row r="5" spans="1:6" x14ac:dyDescent="0.25">
      <c r="A5" s="4"/>
      <c r="B5" s="5"/>
      <c r="C5" s="4"/>
      <c r="D5" s="8"/>
      <c r="E5" s="8"/>
      <c r="F5" s="9"/>
    </row>
    <row r="6" spans="1:6" x14ac:dyDescent="0.25">
      <c r="A6" s="4">
        <v>2</v>
      </c>
      <c r="B6" s="5" t="s">
        <v>2</v>
      </c>
      <c r="C6" s="4" t="s">
        <v>16</v>
      </c>
      <c r="D6" s="8">
        <v>466486600</v>
      </c>
      <c r="E6" s="8">
        <v>553831292</v>
      </c>
      <c r="F6" s="9">
        <f t="shared" ref="F6:F14" si="0">+E6-D6</f>
        <v>87344692</v>
      </c>
    </row>
    <row r="7" spans="1:6" x14ac:dyDescent="0.25">
      <c r="A7" s="4"/>
      <c r="B7" s="5"/>
      <c r="C7" s="4"/>
      <c r="D7" s="8"/>
      <c r="E7" s="8"/>
      <c r="F7" s="9"/>
    </row>
    <row r="8" spans="1:6" x14ac:dyDescent="0.25">
      <c r="A8" s="4">
        <v>3</v>
      </c>
      <c r="B8" s="5" t="s">
        <v>4</v>
      </c>
      <c r="C8" s="4" t="s">
        <v>17</v>
      </c>
      <c r="D8" s="10">
        <v>6.5409999999999996E-2</v>
      </c>
      <c r="E8" s="10">
        <v>8.0110000000000001E-2</v>
      </c>
      <c r="F8" s="9"/>
    </row>
    <row r="9" spans="1:6" x14ac:dyDescent="0.25">
      <c r="A9" s="4"/>
      <c r="B9" s="5"/>
      <c r="C9" s="4"/>
      <c r="D9" s="10"/>
      <c r="E9" s="10"/>
      <c r="F9" s="9"/>
    </row>
    <row r="10" spans="1:6" x14ac:dyDescent="0.25">
      <c r="A10" s="4">
        <v>4</v>
      </c>
      <c r="B10" s="5" t="s">
        <v>14</v>
      </c>
      <c r="C10" s="4" t="s">
        <v>5</v>
      </c>
      <c r="D10" s="11">
        <v>1.334673</v>
      </c>
      <c r="E10" s="11">
        <v>1.3408850000000001</v>
      </c>
      <c r="F10" s="9"/>
    </row>
    <row r="11" spans="1:6" x14ac:dyDescent="0.25">
      <c r="A11" s="4"/>
      <c r="B11" s="5"/>
      <c r="C11" s="4"/>
      <c r="D11" s="11"/>
      <c r="E11" s="11"/>
      <c r="F11" s="9"/>
    </row>
    <row r="12" spans="1:6" x14ac:dyDescent="0.25">
      <c r="A12" s="4">
        <v>5</v>
      </c>
      <c r="B12" s="5" t="s">
        <v>0</v>
      </c>
      <c r="C12" s="4" t="s">
        <v>6</v>
      </c>
      <c r="D12" s="8">
        <f>+D6*D8*D10</f>
        <v>40724728.440968536</v>
      </c>
      <c r="E12" s="8">
        <f>+E6*E8*E10</f>
        <v>59491614.405790679</v>
      </c>
      <c r="F12" s="9">
        <f>+E12-D12</f>
        <v>18766885.964822143</v>
      </c>
    </row>
    <row r="13" spans="1:6" x14ac:dyDescent="0.25">
      <c r="A13" s="4"/>
      <c r="B13" s="5"/>
      <c r="C13" s="4"/>
      <c r="D13" s="8"/>
      <c r="E13" s="8"/>
      <c r="F13" s="9"/>
    </row>
    <row r="14" spans="1:6" x14ac:dyDescent="0.25">
      <c r="A14" s="4">
        <v>6</v>
      </c>
      <c r="B14" s="5" t="s">
        <v>1</v>
      </c>
      <c r="C14" s="4" t="s">
        <v>18</v>
      </c>
      <c r="D14" s="8">
        <f>18943607+4307700-241662</f>
        <v>23009645</v>
      </c>
      <c r="E14" s="8">
        <f>26963557+8160168-3393065</f>
        <v>31730660</v>
      </c>
      <c r="F14" s="9">
        <f t="shared" si="0"/>
        <v>8721015</v>
      </c>
    </row>
    <row r="15" spans="1:6" x14ac:dyDescent="0.25">
      <c r="D15" s="3"/>
      <c r="E15" s="3"/>
      <c r="F15" s="1"/>
    </row>
    <row r="16" spans="1:6" x14ac:dyDescent="0.25">
      <c r="D16" s="3"/>
      <c r="E16" s="8">
        <f>8160168-3393065</f>
        <v>4767103</v>
      </c>
    </row>
    <row r="19" spans="4:5" x14ac:dyDescent="0.25">
      <c r="D19" s="2"/>
    </row>
    <row r="21" spans="4:5" x14ac:dyDescent="0.25">
      <c r="D21" s="1"/>
      <c r="E21" s="1"/>
    </row>
  </sheetData>
  <pageMargins left="0.7" right="0.7" top="1" bottom="0.75" header="0.3" footer="0.3"/>
  <pageSetup orientation="portrait" r:id="rId1"/>
  <headerFooter>
    <oddHeader>&amp;R&amp;"Times New Roman,Bold"&amp;10KyPSC Case No. 2025-00125
AG-DR-01-047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C346938E-43EC-4991-9F53-AE00166B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2BF32-5ABB-44F3-9BCD-4466B8043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365487-30B9-415B-BF02-EE90B9C7F23C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c836d23-bd62-4bc8-8279-d47645d2dc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Whisman, Julie</dc:creator>
  <cp:lastModifiedBy>D'Ascenzo, Rocco</cp:lastModifiedBy>
  <cp:lastPrinted>2025-07-15T15:01:34Z</cp:lastPrinted>
  <dcterms:created xsi:type="dcterms:W3CDTF">2025-07-08T14:18:40Z</dcterms:created>
  <dcterms:modified xsi:type="dcterms:W3CDTF">2025-07-15T15:01:44Z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