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filterPrivacy="1" defaultThemeVersion="166925"/>
  <xr:revisionPtr revIDLastSave="0" documentId="13_ncr:1_{513AC515-D9E6-4AAE-808C-4C2F31AB1F19}" xr6:coauthVersionLast="47" xr6:coauthVersionMax="47" xr10:uidLastSave="{00000000-0000-0000-0000-000000000000}"/>
  <bookViews>
    <workbookView xWindow="-120" yWindow="-120" windowWidth="29040" windowHeight="15720" xr2:uid="{83B2B9E9-46FE-41D0-8E72-161D3C476B64}"/>
  </bookViews>
  <sheets>
    <sheet name="Schedule J" sheetId="2" r:id="rId1"/>
  </sheets>
  <definedNames>
    <definedName name="_xlnm.Print_Area" localSheetId="0">'Schedule J'!$A$1:$T$277</definedName>
    <definedName name="_xlnm.Print_Titles" localSheetId="0">'Schedule J'!$1:$11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61" i="2" l="1"/>
  <c r="K261" i="2"/>
  <c r="J261" i="2"/>
  <c r="L257" i="2"/>
  <c r="K257" i="2"/>
  <c r="J257" i="2"/>
  <c r="L253" i="2"/>
  <c r="K253" i="2"/>
  <c r="J253" i="2"/>
  <c r="L249" i="2"/>
  <c r="K249" i="2"/>
  <c r="J249" i="2"/>
  <c r="J85" i="2" l="1"/>
  <c r="K85" i="2"/>
  <c r="N85" i="2"/>
  <c r="O85" i="2"/>
  <c r="L85" i="2" l="1"/>
  <c r="P85" i="2"/>
  <c r="L196" i="2" l="1"/>
  <c r="K196" i="2"/>
  <c r="J196" i="2"/>
  <c r="L192" i="2"/>
  <c r="K192" i="2"/>
  <c r="J192" i="2"/>
  <c r="K188" i="2"/>
  <c r="J188" i="2"/>
  <c r="L188" i="2" s="1"/>
  <c r="K184" i="2"/>
  <c r="J184" i="2"/>
  <c r="K180" i="2"/>
  <c r="J180" i="2"/>
  <c r="L180" i="2" s="1"/>
  <c r="K176" i="2"/>
  <c r="J176" i="2"/>
  <c r="L184" i="2" l="1"/>
  <c r="L176" i="2"/>
  <c r="K273" i="2"/>
  <c r="J273" i="2"/>
  <c r="L273" i="2"/>
  <c r="L269" i="2"/>
  <c r="K269" i="2"/>
  <c r="J269" i="2"/>
  <c r="L265" i="2"/>
  <c r="K265" i="2"/>
  <c r="J265" i="2"/>
  <c r="K245" i="2"/>
  <c r="J245" i="2"/>
  <c r="L245" i="2"/>
  <c r="K241" i="2"/>
  <c r="J241" i="2"/>
  <c r="L241" i="2"/>
  <c r="K237" i="2"/>
  <c r="J237" i="2"/>
  <c r="L237" i="2"/>
  <c r="K233" i="2"/>
  <c r="J233" i="2"/>
  <c r="L233" i="2"/>
  <c r="L229" i="2"/>
  <c r="K229" i="2"/>
  <c r="J229" i="2"/>
  <c r="K220" i="2"/>
  <c r="J220" i="2"/>
  <c r="L220" i="2"/>
  <c r="K216" i="2"/>
  <c r="J216" i="2"/>
  <c r="L216" i="2"/>
  <c r="K212" i="2"/>
  <c r="J212" i="2"/>
  <c r="K208" i="2"/>
  <c r="J208" i="2"/>
  <c r="K204" i="2"/>
  <c r="J204" i="2"/>
  <c r="K200" i="2"/>
  <c r="J200" i="2"/>
  <c r="O192" i="2"/>
  <c r="N192" i="2"/>
  <c r="O188" i="2"/>
  <c r="N188" i="2"/>
  <c r="O184" i="2"/>
  <c r="N184" i="2"/>
  <c r="O180" i="2"/>
  <c r="N180" i="2"/>
  <c r="O176" i="2"/>
  <c r="N176" i="2"/>
  <c r="P167" i="2"/>
  <c r="O167" i="2"/>
  <c r="N167" i="2"/>
  <c r="L167" i="2"/>
  <c r="K167" i="2"/>
  <c r="J167" i="2"/>
  <c r="P163" i="2"/>
  <c r="O163" i="2"/>
  <c r="N163" i="2"/>
  <c r="L163" i="2"/>
  <c r="K163" i="2"/>
  <c r="J163" i="2"/>
  <c r="P159" i="2"/>
  <c r="O159" i="2"/>
  <c r="N159" i="2"/>
  <c r="L159" i="2"/>
  <c r="K159" i="2"/>
  <c r="J159" i="2"/>
  <c r="P155" i="2"/>
  <c r="O155" i="2"/>
  <c r="N155" i="2"/>
  <c r="L155" i="2"/>
  <c r="K155" i="2"/>
  <c r="J155" i="2"/>
  <c r="P151" i="2"/>
  <c r="O151" i="2"/>
  <c r="N151" i="2"/>
  <c r="L151" i="2"/>
  <c r="K151" i="2"/>
  <c r="J151" i="2"/>
  <c r="P147" i="2"/>
  <c r="O147" i="2"/>
  <c r="N147" i="2"/>
  <c r="L147" i="2"/>
  <c r="K147" i="2"/>
  <c r="J147" i="2"/>
  <c r="P143" i="2"/>
  <c r="O143" i="2"/>
  <c r="N143" i="2"/>
  <c r="L143" i="2"/>
  <c r="K143" i="2"/>
  <c r="J143" i="2"/>
  <c r="P139" i="2"/>
  <c r="O139" i="2"/>
  <c r="N139" i="2"/>
  <c r="L139" i="2"/>
  <c r="K139" i="2"/>
  <c r="J139" i="2"/>
  <c r="P135" i="2"/>
  <c r="O135" i="2"/>
  <c r="N135" i="2"/>
  <c r="L135" i="2"/>
  <c r="K135" i="2"/>
  <c r="J135" i="2"/>
  <c r="P131" i="2"/>
  <c r="O131" i="2"/>
  <c r="N131" i="2"/>
  <c r="L131" i="2"/>
  <c r="K131" i="2"/>
  <c r="J131" i="2"/>
  <c r="P127" i="2"/>
  <c r="O127" i="2"/>
  <c r="N127" i="2"/>
  <c r="L127" i="2"/>
  <c r="K127" i="2"/>
  <c r="J127" i="2"/>
  <c r="P123" i="2"/>
  <c r="O123" i="2"/>
  <c r="N123" i="2"/>
  <c r="L123" i="2"/>
  <c r="K123" i="2"/>
  <c r="J123" i="2"/>
  <c r="P113" i="2"/>
  <c r="O113" i="2"/>
  <c r="N113" i="2"/>
  <c r="L113" i="2"/>
  <c r="K113" i="2"/>
  <c r="J113" i="2"/>
  <c r="P109" i="2"/>
  <c r="O109" i="2"/>
  <c r="N109" i="2"/>
  <c r="L109" i="2"/>
  <c r="K109" i="2"/>
  <c r="J109" i="2"/>
  <c r="P105" i="2"/>
  <c r="O105" i="2"/>
  <c r="N105" i="2"/>
  <c r="L105" i="2"/>
  <c r="K105" i="2"/>
  <c r="J105" i="2"/>
  <c r="P101" i="2"/>
  <c r="O101" i="2"/>
  <c r="N101" i="2"/>
  <c r="L101" i="2"/>
  <c r="K101" i="2"/>
  <c r="J101" i="2"/>
  <c r="P73" i="2"/>
  <c r="O73" i="2"/>
  <c r="N73" i="2"/>
  <c r="L73" i="2"/>
  <c r="K73" i="2"/>
  <c r="J73" i="2"/>
  <c r="P69" i="2"/>
  <c r="O69" i="2"/>
  <c r="N69" i="2"/>
  <c r="L69" i="2"/>
  <c r="K69" i="2"/>
  <c r="J69" i="2"/>
  <c r="P170" i="2"/>
  <c r="O170" i="2"/>
  <c r="N170" i="2"/>
  <c r="L170" i="2"/>
  <c r="K170" i="2"/>
  <c r="J170" i="2"/>
  <c r="P169" i="2"/>
  <c r="O169" i="2"/>
  <c r="N169" i="2"/>
  <c r="L169" i="2"/>
  <c r="K169" i="2"/>
  <c r="J169" i="2"/>
  <c r="O97" i="2"/>
  <c r="N97" i="2"/>
  <c r="P97" i="2" s="1"/>
  <c r="K97" i="2"/>
  <c r="J97" i="2"/>
  <c r="O93" i="2"/>
  <c r="N93" i="2"/>
  <c r="P93" i="2" s="1"/>
  <c r="K93" i="2"/>
  <c r="J93" i="2"/>
  <c r="O89" i="2"/>
  <c r="N89" i="2"/>
  <c r="K89" i="2"/>
  <c r="J89" i="2"/>
  <c r="O81" i="2"/>
  <c r="N81" i="2"/>
  <c r="P81" i="2" s="1"/>
  <c r="K81" i="2"/>
  <c r="J81" i="2"/>
  <c r="O77" i="2"/>
  <c r="N77" i="2"/>
  <c r="P77" i="2" s="1"/>
  <c r="K77" i="2"/>
  <c r="J77" i="2"/>
  <c r="L77" i="2" l="1"/>
  <c r="L81" i="2"/>
  <c r="T81" i="2" s="1"/>
  <c r="P192" i="2"/>
  <c r="P188" i="2"/>
  <c r="L93" i="2"/>
  <c r="T93" i="2" s="1"/>
  <c r="L200" i="2"/>
  <c r="L89" i="2"/>
  <c r="P176" i="2"/>
  <c r="P89" i="2"/>
  <c r="P180" i="2"/>
  <c r="L204" i="2"/>
  <c r="L208" i="2"/>
  <c r="L97" i="2"/>
  <c r="T97" i="2" s="1"/>
  <c r="L212" i="2"/>
  <c r="P184" i="2"/>
  <c r="P62" i="2"/>
  <c r="O62" i="2"/>
  <c r="N62" i="2"/>
  <c r="L62" i="2"/>
  <c r="K62" i="2"/>
  <c r="J62" i="2"/>
  <c r="P61" i="2"/>
  <c r="O61" i="2"/>
  <c r="N61" i="2"/>
  <c r="L61" i="2"/>
  <c r="K61" i="2"/>
  <c r="J61" i="2"/>
  <c r="P59" i="2"/>
  <c r="O59" i="2"/>
  <c r="N59" i="2"/>
  <c r="L59" i="2"/>
  <c r="K59" i="2"/>
  <c r="J59" i="2"/>
  <c r="P55" i="2"/>
  <c r="O55" i="2"/>
  <c r="N55" i="2"/>
  <c r="L55" i="2"/>
  <c r="K55" i="2"/>
  <c r="J55" i="2"/>
  <c r="P51" i="2"/>
  <c r="O51" i="2"/>
  <c r="N51" i="2"/>
  <c r="L51" i="2"/>
  <c r="K51" i="2"/>
  <c r="J51" i="2"/>
  <c r="P47" i="2"/>
  <c r="O47" i="2"/>
  <c r="N47" i="2"/>
  <c r="L47" i="2"/>
  <c r="K47" i="2"/>
  <c r="J47" i="2"/>
  <c r="P43" i="2"/>
  <c r="O43" i="2"/>
  <c r="N43" i="2"/>
  <c r="L43" i="2"/>
  <c r="K43" i="2"/>
  <c r="J43" i="2"/>
  <c r="P39" i="2"/>
  <c r="O39" i="2"/>
  <c r="N39" i="2"/>
  <c r="L39" i="2"/>
  <c r="K39" i="2"/>
  <c r="J39" i="2"/>
  <c r="P35" i="2"/>
  <c r="O35" i="2"/>
  <c r="N35" i="2"/>
  <c r="L35" i="2"/>
  <c r="K35" i="2"/>
  <c r="J35" i="2"/>
  <c r="P31" i="2"/>
  <c r="O31" i="2"/>
  <c r="N31" i="2"/>
  <c r="L31" i="2"/>
  <c r="K31" i="2"/>
  <c r="J31" i="2"/>
  <c r="P27" i="2"/>
  <c r="O27" i="2"/>
  <c r="N27" i="2"/>
  <c r="L27" i="2"/>
  <c r="K27" i="2"/>
  <c r="J27" i="2"/>
  <c r="P23" i="2"/>
  <c r="O23" i="2"/>
  <c r="N23" i="2"/>
  <c r="L23" i="2"/>
  <c r="K23" i="2"/>
  <c r="J23" i="2"/>
  <c r="P19" i="2"/>
  <c r="O19" i="2"/>
  <c r="N19" i="2"/>
  <c r="L19" i="2"/>
  <c r="K19" i="2"/>
  <c r="J19" i="2"/>
  <c r="P15" i="2"/>
  <c r="O15" i="2"/>
  <c r="N15" i="2"/>
  <c r="L15" i="2"/>
  <c r="K15" i="2"/>
  <c r="J15" i="2"/>
  <c r="L276" i="2"/>
  <c r="K276" i="2"/>
  <c r="J276" i="2"/>
  <c r="L275" i="2"/>
  <c r="K275" i="2"/>
  <c r="J275" i="2"/>
  <c r="L223" i="2"/>
  <c r="K223" i="2"/>
  <c r="J223" i="2"/>
  <c r="L222" i="2"/>
  <c r="K222" i="2"/>
  <c r="J222" i="2"/>
  <c r="O196" i="2"/>
  <c r="N196" i="2"/>
  <c r="S192" i="2"/>
  <c r="R192" i="2"/>
  <c r="S184" i="2"/>
  <c r="S176" i="2"/>
  <c r="R176" i="2"/>
  <c r="S167" i="2"/>
  <c r="R167" i="2"/>
  <c r="T163" i="2"/>
  <c r="S163" i="2"/>
  <c r="R163" i="2"/>
  <c r="S159" i="2"/>
  <c r="R159" i="2"/>
  <c r="T159" i="2"/>
  <c r="T155" i="2"/>
  <c r="S155" i="2"/>
  <c r="R155" i="2"/>
  <c r="T151" i="2"/>
  <c r="S151" i="2"/>
  <c r="T147" i="2"/>
  <c r="S147" i="2"/>
  <c r="R147" i="2"/>
  <c r="T143" i="2"/>
  <c r="S143" i="2"/>
  <c r="R143" i="2"/>
  <c r="T139" i="2"/>
  <c r="S139" i="2"/>
  <c r="R139" i="2"/>
  <c r="T131" i="2"/>
  <c r="S131" i="2"/>
  <c r="R131" i="2"/>
  <c r="T127" i="2"/>
  <c r="S127" i="2"/>
  <c r="R127" i="2"/>
  <c r="R123" i="2"/>
  <c r="P116" i="2"/>
  <c r="O116" i="2"/>
  <c r="N116" i="2"/>
  <c r="L116" i="2"/>
  <c r="K116" i="2"/>
  <c r="J116" i="2"/>
  <c r="P115" i="2"/>
  <c r="O115" i="2"/>
  <c r="N115" i="2"/>
  <c r="L115" i="2"/>
  <c r="K115" i="2"/>
  <c r="J115" i="2"/>
  <c r="T113" i="2"/>
  <c r="R113" i="2"/>
  <c r="S109" i="2"/>
  <c r="T109" i="2"/>
  <c r="R109" i="2"/>
  <c r="R105" i="2"/>
  <c r="S101" i="2"/>
  <c r="R101" i="2"/>
  <c r="S97" i="2"/>
  <c r="R97" i="2"/>
  <c r="S93" i="2"/>
  <c r="R93" i="2"/>
  <c r="R89" i="2"/>
  <c r="T85" i="2"/>
  <c r="S85" i="2"/>
  <c r="R85" i="2"/>
  <c r="S81" i="2"/>
  <c r="R81" i="2"/>
  <c r="T89" i="2" l="1"/>
  <c r="S35" i="2"/>
  <c r="S51" i="2"/>
  <c r="S19" i="2"/>
  <c r="T19" i="2"/>
  <c r="T51" i="2"/>
  <c r="K224" i="2"/>
  <c r="R23" i="2"/>
  <c r="R47" i="2"/>
  <c r="S23" i="2"/>
  <c r="S39" i="2"/>
  <c r="S47" i="2"/>
  <c r="T23" i="2"/>
  <c r="T47" i="2"/>
  <c r="T55" i="2"/>
  <c r="R27" i="2"/>
  <c r="R35" i="2"/>
  <c r="R43" i="2"/>
  <c r="R51" i="2"/>
  <c r="R59" i="2"/>
  <c r="S59" i="2"/>
  <c r="T43" i="2"/>
  <c r="T59" i="2"/>
  <c r="J224" i="2"/>
  <c r="R55" i="2"/>
  <c r="S55" i="2"/>
  <c r="J63" i="2"/>
  <c r="S43" i="2"/>
  <c r="R39" i="2"/>
  <c r="T39" i="2"/>
  <c r="T35" i="2"/>
  <c r="T31" i="2"/>
  <c r="T27" i="2"/>
  <c r="S27" i="2"/>
  <c r="K63" i="2"/>
  <c r="S31" i="2"/>
  <c r="R31" i="2"/>
  <c r="L63" i="2"/>
  <c r="O63" i="2"/>
  <c r="T15" i="2"/>
  <c r="R19" i="2"/>
  <c r="R15" i="2"/>
  <c r="S15" i="2"/>
  <c r="P196" i="2"/>
  <c r="T196" i="2" s="1"/>
  <c r="R73" i="2"/>
  <c r="S73" i="2"/>
  <c r="S89" i="2"/>
  <c r="T101" i="2"/>
  <c r="S105" i="2"/>
  <c r="T105" i="2"/>
  <c r="S113" i="2"/>
  <c r="T73" i="2"/>
  <c r="O117" i="2"/>
  <c r="R77" i="2"/>
  <c r="S77" i="2"/>
  <c r="T77" i="2"/>
  <c r="J117" i="2"/>
  <c r="N117" i="2"/>
  <c r="K117" i="2"/>
  <c r="L117" i="2"/>
  <c r="T69" i="2"/>
  <c r="S123" i="2"/>
  <c r="T123" i="2"/>
  <c r="R135" i="2"/>
  <c r="S135" i="2"/>
  <c r="T135" i="2"/>
  <c r="J171" i="2"/>
  <c r="R151" i="2"/>
  <c r="K171" i="2"/>
  <c r="T167" i="2"/>
  <c r="L171" i="2"/>
  <c r="L224" i="2"/>
  <c r="R196" i="2"/>
  <c r="S196" i="2"/>
  <c r="T192" i="2"/>
  <c r="T188" i="2"/>
  <c r="S188" i="2"/>
  <c r="R184" i="2"/>
  <c r="R180" i="2"/>
  <c r="S180" i="2"/>
  <c r="T176" i="2"/>
  <c r="J277" i="2"/>
  <c r="K277" i="2"/>
  <c r="L277" i="2"/>
  <c r="N63" i="2"/>
  <c r="P63" i="2"/>
  <c r="N171" i="2"/>
  <c r="R188" i="2"/>
  <c r="T180" i="2"/>
  <c r="T184" i="2"/>
  <c r="R69" i="2"/>
  <c r="S69" i="2"/>
  <c r="P171" i="2"/>
  <c r="P117" i="2"/>
  <c r="O171" i="2"/>
  <c r="S63" i="2" l="1"/>
  <c r="R63" i="2"/>
  <c r="T63" i="2"/>
  <c r="R117" i="2"/>
  <c r="S117" i="2"/>
  <c r="T117" i="2"/>
  <c r="S171" i="2"/>
  <c r="R171" i="2"/>
  <c r="T171" i="2"/>
</calcChain>
</file>

<file path=xl/sharedStrings.xml><?xml version="1.0" encoding="utf-8"?>
<sst xmlns="http://schemas.openxmlformats.org/spreadsheetml/2006/main" count="168" uniqueCount="25">
  <si>
    <t>Monthly Payroll Variance Analysis</t>
  </si>
  <si>
    <t>Employee counts are for Duke Energy Kentucky payroll company only. We do not budget number of employees; therefore, only actual employee counts are provided.</t>
  </si>
  <si>
    <t>Number of Full-Time Employees</t>
  </si>
  <si>
    <t>Number of Part-Time Employees</t>
  </si>
  <si>
    <t>Monthly Budget</t>
  </si>
  <si>
    <t>Monthly Actual</t>
  </si>
  <si>
    <t>Variance Percent</t>
  </si>
  <si>
    <t>Month</t>
  </si>
  <si>
    <t>Employee Group</t>
  </si>
  <si>
    <t>Budgeted</t>
  </si>
  <si>
    <t>Actual</t>
  </si>
  <si>
    <t>Regular</t>
  </si>
  <si>
    <t>OT</t>
  </si>
  <si>
    <t>Total</t>
  </si>
  <si>
    <t>Union</t>
  </si>
  <si>
    <t>Non-Union</t>
  </si>
  <si>
    <t>YTD - 21</t>
  </si>
  <si>
    <t>Base Period</t>
  </si>
  <si>
    <t>Forecast Period</t>
  </si>
  <si>
    <t>YTD - 22</t>
  </si>
  <si>
    <t>YTD - 23</t>
  </si>
  <si>
    <t>Duke Energy Kentucky - Gas</t>
  </si>
  <si>
    <t>Case No. 2025-00125</t>
  </si>
  <si>
    <t>Note: Payroll dollars are provided as all labor charged to Kentucky Gas, regardless of account (Capital and O&amp;M) or payroll company.  Does not include loaders (benefits, incentives, taxes).</t>
  </si>
  <si>
    <t>YTD 2021 had a variance of -7.9% as a result of lower labor in the Natural Gas Business Unit.  YTD 2023 had a variance of 14.8% for increased labor charges to capital projects.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</si>
</sst>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00B05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</cellStyleXfs>
  <cellXfs count="36">
    <xf numFmtId="0" fontId="0" fillId="0" borderId="0" xfId="0"/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164" fontId="2" fillId="0" borderId="0" xfId="1" applyNumberFormat="1" applyFont="1" applyAlignment="1">
      <alignment horizontal="left"/>
    </xf>
    <xf numFmtId="165" fontId="2" fillId="0" borderId="0" xfId="2" applyNumberFormat="1" applyFont="1" applyAlignment="1">
      <alignment horizontal="left"/>
    </xf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164" fontId="2" fillId="0" borderId="1" xfId="1" applyNumberFormat="1" applyFont="1" applyBorder="1" applyAlignment="1">
      <alignment horizontal="center"/>
    </xf>
    <xf numFmtId="165" fontId="2" fillId="0" borderId="1" xfId="2" applyNumberFormat="1" applyFont="1" applyBorder="1" applyAlignment="1">
      <alignment horizontal="center"/>
    </xf>
    <xf numFmtId="164" fontId="0" fillId="0" borderId="0" xfId="1" applyNumberFormat="1" applyFont="1"/>
    <xf numFmtId="165" fontId="0" fillId="0" borderId="0" xfId="2" applyNumberFormat="1" applyFont="1"/>
    <xf numFmtId="0" fontId="0" fillId="0" borderId="1" xfId="0" applyBorder="1"/>
    <xf numFmtId="0" fontId="7" fillId="0" borderId="0" xfId="0" applyFont="1"/>
    <xf numFmtId="164" fontId="7" fillId="0" borderId="0" xfId="1" applyNumberFormat="1" applyFont="1"/>
    <xf numFmtId="165" fontId="7" fillId="0" borderId="0" xfId="2" applyNumberFormat="1" applyFont="1"/>
    <xf numFmtId="17" fontId="7" fillId="0" borderId="0" xfId="0" applyNumberFormat="1" applyFont="1"/>
    <xf numFmtId="0" fontId="7" fillId="0" borderId="1" xfId="0" applyFont="1" applyBorder="1"/>
    <xf numFmtId="164" fontId="7" fillId="0" borderId="1" xfId="1" applyNumberFormat="1" applyFont="1" applyBorder="1"/>
    <xf numFmtId="165" fontId="7" fillId="0" borderId="1" xfId="2" applyNumberFormat="1" applyFont="1" applyBorder="1"/>
    <xf numFmtId="17" fontId="7" fillId="0" borderId="0" xfId="0" quotePrefix="1" applyNumberFormat="1" applyFont="1"/>
    <xf numFmtId="164" fontId="7" fillId="0" borderId="0" xfId="1" applyNumberFormat="1" applyFont="1" applyBorder="1"/>
    <xf numFmtId="164" fontId="7" fillId="0" borderId="0" xfId="1" applyNumberFormat="1" applyFont="1" applyFill="1" applyBorder="1"/>
    <xf numFmtId="165" fontId="7" fillId="0" borderId="0" xfId="2" applyNumberFormat="1" applyFont="1" applyFill="1"/>
    <xf numFmtId="16" fontId="6" fillId="0" borderId="0" xfId="0" applyNumberFormat="1" applyFont="1"/>
    <xf numFmtId="164" fontId="8" fillId="0" borderId="0" xfId="1" applyNumberFormat="1" applyFont="1"/>
    <xf numFmtId="0" fontId="8" fillId="0" borderId="0" xfId="0" applyFont="1"/>
    <xf numFmtId="165" fontId="8" fillId="0" borderId="0" xfId="2" applyNumberFormat="1" applyFont="1"/>
    <xf numFmtId="164" fontId="0" fillId="0" borderId="1" xfId="1" applyNumberFormat="1" applyFont="1" applyBorder="1"/>
    <xf numFmtId="0" fontId="2" fillId="0" borderId="1" xfId="0" applyFont="1" applyBorder="1" applyAlignment="1">
      <alignment horizontal="center" wrapText="1"/>
    </xf>
    <xf numFmtId="164" fontId="2" fillId="0" borderId="1" xfId="1" applyNumberFormat="1" applyFont="1" applyBorder="1" applyAlignment="1">
      <alignment horizontal="center"/>
    </xf>
    <xf numFmtId="165" fontId="2" fillId="0" borderId="1" xfId="2" applyNumberFormat="1" applyFont="1" applyBorder="1" applyAlignment="1">
      <alignment horizontal="center"/>
    </xf>
    <xf numFmtId="0" fontId="5" fillId="0" borderId="0" xfId="3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0" fontId="3" fillId="0" borderId="0" xfId="0" applyFont="1" applyAlignment="1">
      <alignment horizontal="left" wrapText="1"/>
    </xf>
  </cellXfs>
  <cellStyles count="4">
    <cellStyle name="Comma" xfId="1" builtinId="3"/>
    <cellStyle name="Normal" xfId="0" builtinId="0"/>
    <cellStyle name="Normal 2" xfId="3" xr:uid="{9BA5948D-A9FD-4EF6-97FD-DE78EE8E1A0F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2EC306-1F22-4C49-851E-6DB3B31E1F93}">
  <dimension ref="A1:T277"/>
  <sheetViews>
    <sheetView tabSelected="1" showRuler="0" view="pageLayout" zoomScale="91" zoomScaleNormal="90" zoomScalePageLayoutView="91" workbookViewId="0">
      <selection sqref="A1:T1"/>
    </sheetView>
  </sheetViews>
  <sheetFormatPr defaultRowHeight="15" x14ac:dyDescent="0.25"/>
  <cols>
    <col min="1" max="1" width="14.42578125" customWidth="1"/>
    <col min="2" max="2" width="14.5703125" customWidth="1"/>
    <col min="3" max="3" width="0.85546875" customWidth="1"/>
    <col min="4" max="5" width="8.7109375" customWidth="1"/>
    <col min="6" max="6" width="0.85546875" customWidth="1"/>
    <col min="7" max="8" width="8.7109375" customWidth="1"/>
    <col min="9" max="9" width="0.85546875" customWidth="1"/>
    <col min="10" max="10" width="12" style="10" customWidth="1"/>
    <col min="11" max="11" width="11.7109375" style="10" customWidth="1"/>
    <col min="12" max="12" width="12.42578125" style="10" customWidth="1"/>
    <col min="13" max="13" width="0.85546875" customWidth="1"/>
    <col min="14" max="14" width="12" style="10" customWidth="1"/>
    <col min="15" max="15" width="11" style="10" customWidth="1"/>
    <col min="16" max="16" width="12.5703125" style="10" customWidth="1"/>
    <col min="17" max="17" width="0.85546875" customWidth="1"/>
    <col min="18" max="18" width="7.7109375" style="11" bestFit="1" customWidth="1"/>
    <col min="19" max="19" width="7.85546875" style="11" customWidth="1"/>
    <col min="20" max="20" width="7.7109375" style="11" customWidth="1"/>
    <col min="25" max="25" width="9.7109375" customWidth="1"/>
  </cols>
  <sheetData>
    <row r="1" spans="1:20" x14ac:dyDescent="0.25">
      <c r="A1" s="33" t="s">
        <v>21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</row>
    <row r="2" spans="1:20" x14ac:dyDescent="0.25">
      <c r="A2" s="33" t="s">
        <v>22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</row>
    <row r="3" spans="1:20" x14ac:dyDescent="0.25">
      <c r="A3" s="33" t="s">
        <v>0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</row>
    <row r="4" spans="1:20" ht="30.6" customHeight="1" x14ac:dyDescent="0.25">
      <c r="A4" s="34" t="s">
        <v>23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</row>
    <row r="5" spans="1:20" ht="4.9000000000000004" customHeight="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</row>
    <row r="6" spans="1:20" x14ac:dyDescent="0.25">
      <c r="A6" s="35" t="s">
        <v>24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</row>
    <row r="7" spans="1:20" ht="7.15" customHeight="1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</row>
    <row r="8" spans="1:20" x14ac:dyDescent="0.25">
      <c r="A8" s="32" t="s">
        <v>1</v>
      </c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</row>
    <row r="9" spans="1:20" x14ac:dyDescent="0.25">
      <c r="A9" s="2"/>
      <c r="B9" s="2"/>
      <c r="C9" s="2"/>
      <c r="D9" s="2"/>
      <c r="E9" s="2"/>
      <c r="F9" s="2"/>
      <c r="G9" s="2"/>
      <c r="H9" s="2"/>
      <c r="I9" s="2"/>
      <c r="J9" s="3"/>
      <c r="K9" s="3"/>
      <c r="L9" s="3"/>
      <c r="M9" s="2"/>
      <c r="N9" s="3"/>
      <c r="O9" s="3"/>
      <c r="P9" s="3"/>
      <c r="Q9" s="2"/>
      <c r="R9" s="4"/>
      <c r="S9" s="4"/>
      <c r="T9" s="4"/>
    </row>
    <row r="10" spans="1:20" ht="28.15" customHeight="1" thickBot="1" x14ac:dyDescent="0.3">
      <c r="A10" s="5"/>
      <c r="B10" s="5"/>
      <c r="C10" s="5"/>
      <c r="D10" s="29" t="s">
        <v>2</v>
      </c>
      <c r="E10" s="29"/>
      <c r="F10" s="5"/>
      <c r="G10" s="29" t="s">
        <v>3</v>
      </c>
      <c r="H10" s="29"/>
      <c r="I10" s="5"/>
      <c r="J10" s="30" t="s">
        <v>4</v>
      </c>
      <c r="K10" s="30"/>
      <c r="L10" s="30"/>
      <c r="M10" s="5"/>
      <c r="N10" s="30" t="s">
        <v>5</v>
      </c>
      <c r="O10" s="30"/>
      <c r="P10" s="30"/>
      <c r="Q10" s="5"/>
      <c r="R10" s="31" t="s">
        <v>6</v>
      </c>
      <c r="S10" s="31"/>
      <c r="T10" s="31"/>
    </row>
    <row r="11" spans="1:20" ht="15.75" thickBot="1" x14ac:dyDescent="0.3">
      <c r="A11" s="6" t="s">
        <v>7</v>
      </c>
      <c r="B11" s="6" t="s">
        <v>8</v>
      </c>
      <c r="C11" s="7"/>
      <c r="D11" s="6" t="s">
        <v>9</v>
      </c>
      <c r="E11" s="6" t="s">
        <v>10</v>
      </c>
      <c r="F11" s="7"/>
      <c r="G11" s="6" t="s">
        <v>9</v>
      </c>
      <c r="H11" s="6" t="s">
        <v>10</v>
      </c>
      <c r="I11" s="7"/>
      <c r="J11" s="8" t="s">
        <v>11</v>
      </c>
      <c r="K11" s="8" t="s">
        <v>12</v>
      </c>
      <c r="L11" s="8" t="s">
        <v>13</v>
      </c>
      <c r="M11" s="7"/>
      <c r="N11" s="8" t="s">
        <v>11</v>
      </c>
      <c r="O11" s="8" t="s">
        <v>12</v>
      </c>
      <c r="P11" s="8" t="s">
        <v>13</v>
      </c>
      <c r="Q11" s="7"/>
      <c r="R11" s="9" t="s">
        <v>11</v>
      </c>
      <c r="S11" s="9" t="s">
        <v>12</v>
      </c>
      <c r="T11" s="9" t="s">
        <v>13</v>
      </c>
    </row>
    <row r="12" spans="1:20" x14ac:dyDescent="0.25">
      <c r="A12" s="26"/>
      <c r="B12" s="26"/>
      <c r="C12" s="26"/>
      <c r="D12" s="26"/>
      <c r="E12" s="26"/>
      <c r="F12" s="26"/>
      <c r="G12" s="26"/>
      <c r="H12" s="26"/>
      <c r="I12" s="26"/>
      <c r="J12" s="25"/>
      <c r="K12" s="25"/>
      <c r="L12" s="25"/>
      <c r="M12" s="26"/>
      <c r="N12" s="25"/>
      <c r="O12" s="25"/>
      <c r="P12" s="25"/>
      <c r="Q12" s="26"/>
      <c r="R12" s="27"/>
      <c r="S12" s="27"/>
      <c r="T12" s="27"/>
    </row>
    <row r="13" spans="1:20" x14ac:dyDescent="0.25">
      <c r="A13" s="16">
        <v>44197</v>
      </c>
      <c r="B13" s="13" t="s">
        <v>14</v>
      </c>
      <c r="C13" s="13"/>
      <c r="D13" s="13"/>
      <c r="E13" s="13"/>
      <c r="F13" s="13"/>
      <c r="G13" s="13"/>
      <c r="H13" s="13"/>
      <c r="I13" s="13"/>
      <c r="J13" s="14">
        <v>623977.59539999999</v>
      </c>
      <c r="K13" s="14">
        <v>4929.2610000000004</v>
      </c>
      <c r="L13" s="14">
        <v>628906.85640000005</v>
      </c>
      <c r="M13" s="13"/>
      <c r="N13" s="14">
        <v>488837.79</v>
      </c>
      <c r="O13" s="14">
        <v>45650.84</v>
      </c>
      <c r="P13" s="14">
        <v>534488.63</v>
      </c>
      <c r="Q13" s="13"/>
      <c r="R13" s="15"/>
      <c r="S13" s="15"/>
      <c r="T13" s="15"/>
    </row>
    <row r="14" spans="1:20" ht="15.75" thickBot="1" x14ac:dyDescent="0.3">
      <c r="A14" s="16">
        <v>44197</v>
      </c>
      <c r="B14" s="13" t="s">
        <v>15</v>
      </c>
      <c r="C14" s="13"/>
      <c r="D14" s="17"/>
      <c r="E14" s="17"/>
      <c r="F14" s="13"/>
      <c r="G14" s="17"/>
      <c r="H14" s="17"/>
      <c r="I14" s="13"/>
      <c r="J14" s="18">
        <v>635822.17870000005</v>
      </c>
      <c r="K14" s="18">
        <v>30757.2477</v>
      </c>
      <c r="L14" s="18">
        <v>666579.4264</v>
      </c>
      <c r="M14" s="13"/>
      <c r="N14" s="18">
        <v>621088.05000000005</v>
      </c>
      <c r="O14" s="18">
        <v>3232.67</v>
      </c>
      <c r="P14" s="18">
        <v>624320.72000000009</v>
      </c>
      <c r="Q14" s="13"/>
      <c r="R14" s="19"/>
      <c r="S14" s="19"/>
      <c r="T14" s="19"/>
    </row>
    <row r="15" spans="1:20" x14ac:dyDescent="0.25">
      <c r="A15" s="16"/>
      <c r="B15" s="13"/>
      <c r="C15" s="13"/>
      <c r="D15" s="13"/>
      <c r="E15" s="13">
        <v>162</v>
      </c>
      <c r="F15" s="13"/>
      <c r="G15" s="13"/>
      <c r="H15" s="13">
        <v>0</v>
      </c>
      <c r="I15" s="13"/>
      <c r="J15" s="14">
        <f>SUM(J13:J14)</f>
        <v>1259799.7741</v>
      </c>
      <c r="K15" s="14">
        <f>SUM(K13:K14)</f>
        <v>35686.508699999998</v>
      </c>
      <c r="L15" s="14">
        <f>SUM(L13:L14)</f>
        <v>1295486.2828000002</v>
      </c>
      <c r="M15" s="13"/>
      <c r="N15" s="14">
        <f>SUM(N13:N14)</f>
        <v>1109925.8400000001</v>
      </c>
      <c r="O15" s="14">
        <f>SUM(O13:O14)</f>
        <v>48883.509999999995</v>
      </c>
      <c r="P15" s="14">
        <f>SUM(P13:P14)</f>
        <v>1158809.3500000001</v>
      </c>
      <c r="Q15" s="13"/>
      <c r="R15" s="15">
        <f>+(N15-J15)/J15</f>
        <v>-0.11896647164194785</v>
      </c>
      <c r="S15" s="15">
        <f t="shared" ref="S15" si="0">+(O15-K15)/K15</f>
        <v>0.36980365355829825</v>
      </c>
      <c r="T15" s="15">
        <f>+(P15-L15)/L15</f>
        <v>-0.10550241605383369</v>
      </c>
    </row>
    <row r="16" spans="1:20" x14ac:dyDescent="0.25">
      <c r="A16" s="13"/>
      <c r="B16" s="13"/>
      <c r="C16" s="13"/>
      <c r="D16" s="13"/>
      <c r="E16" s="13"/>
      <c r="F16" s="13"/>
      <c r="G16" s="13"/>
      <c r="H16" s="13"/>
      <c r="I16" s="13"/>
      <c r="J16" s="14"/>
      <c r="K16" s="14"/>
      <c r="L16" s="14"/>
      <c r="M16" s="13"/>
      <c r="N16" s="14"/>
      <c r="O16" s="14"/>
      <c r="P16" s="14"/>
      <c r="Q16" s="13"/>
      <c r="R16" s="15"/>
      <c r="S16" s="15"/>
      <c r="T16" s="15"/>
    </row>
    <row r="17" spans="1:20" x14ac:dyDescent="0.25">
      <c r="A17" s="16">
        <v>44228</v>
      </c>
      <c r="B17" s="13" t="s">
        <v>14</v>
      </c>
      <c r="C17" s="13"/>
      <c r="D17" s="13"/>
      <c r="E17" s="13"/>
      <c r="F17" s="13"/>
      <c r="G17" s="13"/>
      <c r="H17" s="13"/>
      <c r="I17" s="13"/>
      <c r="J17" s="14">
        <v>523907.81540000002</v>
      </c>
      <c r="K17" s="14">
        <v>5014.5609999999997</v>
      </c>
      <c r="L17" s="14">
        <v>528922.37640000007</v>
      </c>
      <c r="M17" s="13"/>
      <c r="N17" s="14">
        <v>425599.73</v>
      </c>
      <c r="O17" s="14">
        <v>67360.63</v>
      </c>
      <c r="P17" s="14">
        <v>492960.36</v>
      </c>
      <c r="Q17" s="13"/>
      <c r="R17" s="15"/>
      <c r="S17" s="15"/>
      <c r="T17" s="15"/>
    </row>
    <row r="18" spans="1:20" ht="15.75" thickBot="1" x14ac:dyDescent="0.3">
      <c r="A18" s="16">
        <v>44228</v>
      </c>
      <c r="B18" s="13" t="s">
        <v>15</v>
      </c>
      <c r="C18" s="13"/>
      <c r="D18" s="17"/>
      <c r="E18" s="17"/>
      <c r="F18" s="13"/>
      <c r="G18" s="17"/>
      <c r="H18" s="17"/>
      <c r="I18" s="13"/>
      <c r="J18" s="18">
        <v>640314.49369999999</v>
      </c>
      <c r="K18" s="18">
        <v>31228.477699999999</v>
      </c>
      <c r="L18" s="18">
        <v>671542.97140000004</v>
      </c>
      <c r="M18" s="13"/>
      <c r="N18" s="18">
        <v>631485.31000000006</v>
      </c>
      <c r="O18" s="18">
        <v>3497.41</v>
      </c>
      <c r="P18" s="18">
        <v>634982.72000000009</v>
      </c>
      <c r="Q18" s="13"/>
      <c r="R18" s="19"/>
      <c r="S18" s="19"/>
      <c r="T18" s="19"/>
    </row>
    <row r="19" spans="1:20" x14ac:dyDescent="0.25">
      <c r="A19" s="16"/>
      <c r="B19" s="13"/>
      <c r="C19" s="13"/>
      <c r="D19" s="13"/>
      <c r="E19" s="13">
        <v>166</v>
      </c>
      <c r="F19" s="13"/>
      <c r="G19" s="13"/>
      <c r="H19" s="13">
        <v>0</v>
      </c>
      <c r="I19" s="13"/>
      <c r="J19" s="14">
        <f>SUM(J17:J18)</f>
        <v>1164222.3091</v>
      </c>
      <c r="K19" s="14">
        <f>SUM(K17:K18)</f>
        <v>36243.038699999997</v>
      </c>
      <c r="L19" s="14">
        <f>SUM(L17:L18)</f>
        <v>1200465.3478000001</v>
      </c>
      <c r="M19" s="13"/>
      <c r="N19" s="14">
        <f>SUM(N17:N18)</f>
        <v>1057085.04</v>
      </c>
      <c r="O19" s="14">
        <f>SUM(O17:O18)</f>
        <v>70858.040000000008</v>
      </c>
      <c r="P19" s="14">
        <f>SUM(P17:P18)</f>
        <v>1127943.08</v>
      </c>
      <c r="Q19" s="13"/>
      <c r="R19" s="15">
        <f>+(N19-J19)/J19</f>
        <v>-9.2024751855873818E-2</v>
      </c>
      <c r="S19" s="15">
        <f t="shared" ref="S19" si="1">+(O19-K19)/K19</f>
        <v>0.9550799971968138</v>
      </c>
      <c r="T19" s="15">
        <f>+(P19-L19)/L19</f>
        <v>-6.0411796086331002E-2</v>
      </c>
    </row>
    <row r="20" spans="1:20" x14ac:dyDescent="0.25">
      <c r="A20" s="13"/>
      <c r="B20" s="13"/>
      <c r="C20" s="13"/>
      <c r="D20" s="13"/>
      <c r="E20" s="13"/>
      <c r="F20" s="13"/>
      <c r="G20" s="13"/>
      <c r="H20" s="13"/>
      <c r="I20" s="13"/>
      <c r="J20" s="14"/>
      <c r="K20" s="14"/>
      <c r="L20" s="14"/>
      <c r="M20" s="13"/>
      <c r="N20" s="14"/>
      <c r="O20" s="14"/>
      <c r="P20" s="14"/>
      <c r="Q20" s="13"/>
      <c r="R20" s="15"/>
      <c r="S20" s="15"/>
      <c r="T20" s="15"/>
    </row>
    <row r="21" spans="1:20" x14ac:dyDescent="0.25">
      <c r="A21" s="16">
        <v>44256</v>
      </c>
      <c r="B21" s="13" t="s">
        <v>14</v>
      </c>
      <c r="C21" s="13"/>
      <c r="D21" s="13"/>
      <c r="E21" s="13"/>
      <c r="F21" s="13"/>
      <c r="G21" s="13"/>
      <c r="H21" s="13"/>
      <c r="I21" s="13"/>
      <c r="J21" s="14">
        <v>507491.89539999998</v>
      </c>
      <c r="K21" s="14">
        <v>6122.5709999999999</v>
      </c>
      <c r="L21" s="14">
        <v>513614.46639999998</v>
      </c>
      <c r="M21" s="13"/>
      <c r="N21" s="14">
        <v>430795.15</v>
      </c>
      <c r="O21" s="14">
        <v>64272.02</v>
      </c>
      <c r="P21" s="14">
        <v>495067.17000000004</v>
      </c>
      <c r="Q21" s="13"/>
      <c r="R21" s="15"/>
      <c r="S21" s="15"/>
      <c r="T21" s="15"/>
    </row>
    <row r="22" spans="1:20" ht="15.75" thickBot="1" x14ac:dyDescent="0.3">
      <c r="A22" s="16">
        <v>44256</v>
      </c>
      <c r="B22" s="13" t="s">
        <v>15</v>
      </c>
      <c r="C22" s="13"/>
      <c r="D22" s="17"/>
      <c r="E22" s="17"/>
      <c r="F22" s="13"/>
      <c r="G22" s="17"/>
      <c r="H22" s="17"/>
      <c r="I22" s="13"/>
      <c r="J22" s="18">
        <v>654839.48300000001</v>
      </c>
      <c r="K22" s="18">
        <v>38491.767699999997</v>
      </c>
      <c r="L22" s="18">
        <v>693331.25069999998</v>
      </c>
      <c r="M22" s="13"/>
      <c r="N22" s="18">
        <v>578574.30000000005</v>
      </c>
      <c r="O22" s="18">
        <v>2742.52</v>
      </c>
      <c r="P22" s="18">
        <v>581316.82000000007</v>
      </c>
      <c r="Q22" s="13"/>
      <c r="R22" s="19"/>
      <c r="S22" s="19"/>
      <c r="T22" s="19"/>
    </row>
    <row r="23" spans="1:20" x14ac:dyDescent="0.25">
      <c r="A23" s="16"/>
      <c r="B23" s="13"/>
      <c r="C23" s="13"/>
      <c r="D23" s="13"/>
      <c r="E23" s="13">
        <v>166</v>
      </c>
      <c r="F23" s="13"/>
      <c r="G23" s="13"/>
      <c r="H23" s="13">
        <v>0</v>
      </c>
      <c r="I23" s="13"/>
      <c r="J23" s="14">
        <f>SUM(J21:J22)</f>
        <v>1162331.3784</v>
      </c>
      <c r="K23" s="14">
        <f>SUM(K21:K22)</f>
        <v>44614.338699999993</v>
      </c>
      <c r="L23" s="14">
        <f>SUM(L21:L22)</f>
        <v>1206945.7171</v>
      </c>
      <c r="M23" s="13"/>
      <c r="N23" s="14">
        <f>SUM(N21:N22)</f>
        <v>1009369.4500000001</v>
      </c>
      <c r="O23" s="14">
        <f>SUM(O21:O22)</f>
        <v>67014.539999999994</v>
      </c>
      <c r="P23" s="14">
        <f>SUM(P21:P22)</f>
        <v>1076383.9900000002</v>
      </c>
      <c r="Q23" s="13"/>
      <c r="R23" s="15">
        <f>+(N23-J23)/J23</f>
        <v>-0.13159924204279744</v>
      </c>
      <c r="S23" s="15">
        <f t="shared" ref="S23" si="2">+(O23-K23)/K23</f>
        <v>0.50208524776362995</v>
      </c>
      <c r="T23" s="15">
        <f>+(P23-L23)/L23</f>
        <v>-0.10817530999961472</v>
      </c>
    </row>
    <row r="24" spans="1:20" x14ac:dyDescent="0.25">
      <c r="A24" s="13"/>
      <c r="B24" s="13"/>
      <c r="C24" s="13"/>
      <c r="D24" s="13"/>
      <c r="E24" s="13"/>
      <c r="F24" s="13"/>
      <c r="G24" s="13"/>
      <c r="H24" s="13"/>
      <c r="I24" s="13"/>
      <c r="J24" s="14"/>
      <c r="K24" s="14"/>
      <c r="L24" s="14"/>
      <c r="M24" s="13"/>
      <c r="N24" s="14"/>
      <c r="O24" s="14"/>
      <c r="P24" s="14"/>
      <c r="Q24" s="13"/>
      <c r="R24" s="15"/>
      <c r="S24" s="15"/>
      <c r="T24" s="15"/>
    </row>
    <row r="25" spans="1:20" x14ac:dyDescent="0.25">
      <c r="A25" s="16">
        <v>44287</v>
      </c>
      <c r="B25" s="13" t="s">
        <v>14</v>
      </c>
      <c r="C25" s="13"/>
      <c r="D25" s="13"/>
      <c r="E25" s="13"/>
      <c r="F25" s="13"/>
      <c r="G25" s="13"/>
      <c r="H25" s="13"/>
      <c r="I25" s="13"/>
      <c r="J25" s="14">
        <v>526508.87879999995</v>
      </c>
      <c r="K25" s="14">
        <v>3694.8710000000001</v>
      </c>
      <c r="L25" s="14">
        <v>530203.74979999999</v>
      </c>
      <c r="M25" s="13"/>
      <c r="N25" s="14">
        <v>413803.97</v>
      </c>
      <c r="O25" s="14">
        <v>67501.990000000005</v>
      </c>
      <c r="P25" s="14">
        <v>481305.95999999996</v>
      </c>
      <c r="Q25" s="13"/>
      <c r="R25" s="15"/>
      <c r="S25" s="15"/>
      <c r="T25" s="15"/>
    </row>
    <row r="26" spans="1:20" ht="15.75" thickBot="1" x14ac:dyDescent="0.3">
      <c r="A26" s="16">
        <v>44287</v>
      </c>
      <c r="B26" s="13" t="s">
        <v>15</v>
      </c>
      <c r="C26" s="13"/>
      <c r="D26" s="17"/>
      <c r="E26" s="17"/>
      <c r="F26" s="13"/>
      <c r="G26" s="17"/>
      <c r="H26" s="17"/>
      <c r="I26" s="13"/>
      <c r="J26" s="18">
        <v>658556.81510000001</v>
      </c>
      <c r="K26" s="18">
        <v>18864.347699999998</v>
      </c>
      <c r="L26" s="18">
        <v>677421.16280000005</v>
      </c>
      <c r="M26" s="13"/>
      <c r="N26" s="18">
        <v>597719.54</v>
      </c>
      <c r="O26" s="18">
        <v>2450.0100000000002</v>
      </c>
      <c r="P26" s="18">
        <v>600169.55000000005</v>
      </c>
      <c r="Q26" s="13"/>
      <c r="R26" s="19"/>
      <c r="S26" s="19"/>
      <c r="T26" s="19"/>
    </row>
    <row r="27" spans="1:20" x14ac:dyDescent="0.25">
      <c r="A27" s="16"/>
      <c r="B27" s="13"/>
      <c r="C27" s="13"/>
      <c r="D27" s="13"/>
      <c r="E27" s="13">
        <v>162</v>
      </c>
      <c r="F27" s="13"/>
      <c r="G27" s="13"/>
      <c r="H27" s="13">
        <v>0</v>
      </c>
      <c r="I27" s="13"/>
      <c r="J27" s="14">
        <f>SUM(J25:J26)</f>
        <v>1185065.6938999998</v>
      </c>
      <c r="K27" s="14">
        <f>SUM(K25:K26)</f>
        <v>22559.218699999998</v>
      </c>
      <c r="L27" s="14">
        <f>SUM(L25:L26)</f>
        <v>1207624.9125999999</v>
      </c>
      <c r="M27" s="13"/>
      <c r="N27" s="14">
        <f>SUM(N25:N26)</f>
        <v>1011523.51</v>
      </c>
      <c r="O27" s="14">
        <f>SUM(O25:O26)</f>
        <v>69952</v>
      </c>
      <c r="P27" s="14">
        <f>SUM(P25:P26)</f>
        <v>1081475.51</v>
      </c>
      <c r="Q27" s="13"/>
      <c r="R27" s="15">
        <f>+(N27-J27)/J27</f>
        <v>-0.14644098195846006</v>
      </c>
      <c r="S27" s="15">
        <f t="shared" ref="S27" si="3">+(O27-K27)/K27</f>
        <v>2.1008166076248025</v>
      </c>
      <c r="T27" s="15">
        <f>+(P27-L27)/L27</f>
        <v>-0.10446074876710018</v>
      </c>
    </row>
    <row r="28" spans="1:20" x14ac:dyDescent="0.25">
      <c r="A28" s="13"/>
      <c r="B28" s="13"/>
      <c r="C28" s="13"/>
      <c r="D28" s="13"/>
      <c r="E28" s="13"/>
      <c r="F28" s="13"/>
      <c r="G28" s="13"/>
      <c r="H28" s="13"/>
      <c r="I28" s="13"/>
      <c r="J28" s="14"/>
      <c r="K28" s="14"/>
      <c r="L28" s="14"/>
      <c r="M28" s="13"/>
      <c r="N28" s="14"/>
      <c r="O28" s="14"/>
      <c r="P28" s="14"/>
      <c r="Q28" s="13"/>
      <c r="R28" s="15"/>
      <c r="S28" s="15"/>
      <c r="T28" s="15"/>
    </row>
    <row r="29" spans="1:20" x14ac:dyDescent="0.25">
      <c r="A29" s="16">
        <v>44317</v>
      </c>
      <c r="B29" s="13" t="s">
        <v>14</v>
      </c>
      <c r="C29" s="13"/>
      <c r="D29" s="13"/>
      <c r="E29" s="13"/>
      <c r="F29" s="13"/>
      <c r="G29" s="13"/>
      <c r="H29" s="13"/>
      <c r="I29" s="13"/>
      <c r="J29" s="14">
        <v>531896.97080000001</v>
      </c>
      <c r="K29" s="14">
        <v>3470.3409999999999</v>
      </c>
      <c r="L29" s="14">
        <v>535367.31180000002</v>
      </c>
      <c r="M29" s="13"/>
      <c r="N29" s="14">
        <v>389146.85</v>
      </c>
      <c r="O29" s="14">
        <v>87729.02</v>
      </c>
      <c r="P29" s="14">
        <v>476875.87</v>
      </c>
      <c r="Q29" s="13"/>
      <c r="R29" s="15"/>
      <c r="S29" s="15"/>
      <c r="T29" s="15"/>
    </row>
    <row r="30" spans="1:20" ht="15.75" thickBot="1" x14ac:dyDescent="0.3">
      <c r="A30" s="16">
        <v>44317</v>
      </c>
      <c r="B30" s="13" t="s">
        <v>15</v>
      </c>
      <c r="C30" s="13"/>
      <c r="D30" s="17"/>
      <c r="E30" s="17"/>
      <c r="F30" s="13"/>
      <c r="G30" s="17"/>
      <c r="H30" s="17"/>
      <c r="I30" s="13"/>
      <c r="J30" s="18">
        <v>653258.06110000005</v>
      </c>
      <c r="K30" s="18">
        <v>17831.397700000001</v>
      </c>
      <c r="L30" s="18">
        <v>671089.45880000002</v>
      </c>
      <c r="M30" s="13"/>
      <c r="N30" s="18">
        <v>610708.63</v>
      </c>
      <c r="O30" s="18">
        <v>1824.62</v>
      </c>
      <c r="P30" s="18">
        <v>612533.25</v>
      </c>
      <c r="Q30" s="13"/>
      <c r="R30" s="19"/>
      <c r="S30" s="19"/>
      <c r="T30" s="19"/>
    </row>
    <row r="31" spans="1:20" x14ac:dyDescent="0.25">
      <c r="A31" s="16"/>
      <c r="B31" s="13"/>
      <c r="C31" s="13"/>
      <c r="D31" s="13"/>
      <c r="E31" s="13">
        <v>160</v>
      </c>
      <c r="F31" s="13"/>
      <c r="G31" s="13"/>
      <c r="H31" s="13">
        <v>0</v>
      </c>
      <c r="I31" s="13"/>
      <c r="J31" s="14">
        <f>SUM(J29:J30)</f>
        <v>1185155.0319000001</v>
      </c>
      <c r="K31" s="14">
        <f>SUM(K29:K30)</f>
        <v>21301.738700000002</v>
      </c>
      <c r="L31" s="14">
        <f>SUM(L29:L30)</f>
        <v>1206456.7705999999</v>
      </c>
      <c r="M31" s="13"/>
      <c r="N31" s="14">
        <f>SUM(N29:N30)</f>
        <v>999855.48</v>
      </c>
      <c r="O31" s="14">
        <f>SUM(O29:O30)</f>
        <v>89553.64</v>
      </c>
      <c r="P31" s="14">
        <f>SUM(P29:P30)</f>
        <v>1089409.1200000001</v>
      </c>
      <c r="Q31" s="13"/>
      <c r="R31" s="15">
        <f>+(N31-J31)/J31</f>
        <v>-0.15635047475850833</v>
      </c>
      <c r="S31" s="15">
        <f t="shared" ref="S31" si="4">+(O31-K31)/K31</f>
        <v>3.2040530710293611</v>
      </c>
      <c r="T31" s="15">
        <f>+(P31-L31)/L31</f>
        <v>-9.7017691352330182E-2</v>
      </c>
    </row>
    <row r="32" spans="1:20" x14ac:dyDescent="0.25">
      <c r="A32" s="13"/>
      <c r="B32" s="13"/>
      <c r="C32" s="13"/>
      <c r="D32" s="13"/>
      <c r="E32" s="13"/>
      <c r="F32" s="13"/>
      <c r="G32" s="13"/>
      <c r="H32" s="13"/>
      <c r="I32" s="13"/>
      <c r="J32" s="14"/>
      <c r="K32" s="14"/>
      <c r="L32" s="14"/>
      <c r="M32" s="13"/>
      <c r="N32" s="14"/>
      <c r="O32" s="14"/>
      <c r="P32" s="14"/>
      <c r="Q32" s="13"/>
      <c r="R32" s="15"/>
      <c r="S32" s="15"/>
      <c r="T32" s="15"/>
    </row>
    <row r="33" spans="1:20" x14ac:dyDescent="0.25">
      <c r="A33" s="16">
        <v>44348</v>
      </c>
      <c r="B33" s="13" t="s">
        <v>14</v>
      </c>
      <c r="C33" s="13"/>
      <c r="D33" s="13"/>
      <c r="E33" s="13"/>
      <c r="F33" s="13"/>
      <c r="G33" s="13"/>
      <c r="H33" s="13"/>
      <c r="I33" s="13"/>
      <c r="J33" s="14">
        <v>517208.85680000001</v>
      </c>
      <c r="K33" s="14">
        <v>4515.5910000000003</v>
      </c>
      <c r="L33" s="14">
        <v>521724.44780000002</v>
      </c>
      <c r="M33" s="13"/>
      <c r="N33" s="14">
        <v>426866.25</v>
      </c>
      <c r="O33" s="14">
        <v>96301.08</v>
      </c>
      <c r="P33" s="14">
        <v>523167.33</v>
      </c>
      <c r="Q33" s="13"/>
      <c r="R33" s="15"/>
      <c r="S33" s="15"/>
      <c r="T33" s="15"/>
    </row>
    <row r="34" spans="1:20" ht="15.75" thickBot="1" x14ac:dyDescent="0.3">
      <c r="A34" s="16">
        <v>44348</v>
      </c>
      <c r="B34" s="13" t="s">
        <v>15</v>
      </c>
      <c r="C34" s="13"/>
      <c r="D34" s="17"/>
      <c r="E34" s="17"/>
      <c r="F34" s="13"/>
      <c r="G34" s="17"/>
      <c r="H34" s="17"/>
      <c r="I34" s="13"/>
      <c r="J34" s="18">
        <v>653743.83510000003</v>
      </c>
      <c r="K34" s="18">
        <v>24296.437699999999</v>
      </c>
      <c r="L34" s="18">
        <v>678040.27280000004</v>
      </c>
      <c r="M34" s="13"/>
      <c r="N34" s="18">
        <v>624145.71</v>
      </c>
      <c r="O34" s="18">
        <v>2202.63</v>
      </c>
      <c r="P34" s="18">
        <v>626348.34</v>
      </c>
      <c r="Q34" s="13"/>
      <c r="R34" s="19"/>
      <c r="S34" s="19"/>
      <c r="T34" s="19"/>
    </row>
    <row r="35" spans="1:20" x14ac:dyDescent="0.25">
      <c r="A35" s="16"/>
      <c r="B35" s="13"/>
      <c r="C35" s="13"/>
      <c r="D35" s="13"/>
      <c r="E35" s="13">
        <v>162</v>
      </c>
      <c r="F35" s="13"/>
      <c r="G35" s="13"/>
      <c r="H35" s="13">
        <v>0</v>
      </c>
      <c r="I35" s="13"/>
      <c r="J35" s="14">
        <f>SUM(J33:J34)</f>
        <v>1170952.6919</v>
      </c>
      <c r="K35" s="14">
        <f>SUM(K33:K34)</f>
        <v>28812.028699999999</v>
      </c>
      <c r="L35" s="14">
        <f>SUM(L33:L34)</f>
        <v>1199764.7206000001</v>
      </c>
      <c r="M35" s="13"/>
      <c r="N35" s="14">
        <f>SUM(N33:N34)</f>
        <v>1051011.96</v>
      </c>
      <c r="O35" s="14">
        <f>SUM(O33:O34)</f>
        <v>98503.71</v>
      </c>
      <c r="P35" s="14">
        <f>SUM(P33:P34)</f>
        <v>1149515.67</v>
      </c>
      <c r="Q35" s="13"/>
      <c r="R35" s="15">
        <f>+(N35-J35)/J35</f>
        <v>-0.10243004070931588</v>
      </c>
      <c r="S35" s="15">
        <f t="shared" ref="S35" si="5">+(O35-K35)/K35</f>
        <v>2.4188397847875258</v>
      </c>
      <c r="T35" s="15">
        <f>+(P35-L35)/L35</f>
        <v>-4.188242055898321E-2</v>
      </c>
    </row>
    <row r="36" spans="1:20" x14ac:dyDescent="0.25">
      <c r="A36" s="13"/>
      <c r="B36" s="13"/>
      <c r="C36" s="13"/>
      <c r="D36" s="13"/>
      <c r="E36" s="13"/>
      <c r="F36" s="13"/>
      <c r="G36" s="13"/>
      <c r="H36" s="13"/>
      <c r="I36" s="13"/>
      <c r="J36" s="14"/>
      <c r="K36" s="14"/>
      <c r="L36" s="14"/>
      <c r="M36" s="13"/>
      <c r="N36" s="14"/>
      <c r="O36" s="14"/>
      <c r="P36" s="14"/>
      <c r="Q36" s="13"/>
      <c r="R36" s="15"/>
      <c r="S36" s="15"/>
      <c r="T36" s="15"/>
    </row>
    <row r="37" spans="1:20" x14ac:dyDescent="0.25">
      <c r="A37" s="16">
        <v>44378</v>
      </c>
      <c r="B37" s="13" t="s">
        <v>14</v>
      </c>
      <c r="C37" s="13"/>
      <c r="D37" s="13"/>
      <c r="E37" s="13"/>
      <c r="F37" s="13"/>
      <c r="G37" s="13"/>
      <c r="H37" s="13"/>
      <c r="I37" s="13"/>
      <c r="J37" s="14">
        <v>801543.78819999995</v>
      </c>
      <c r="K37" s="14">
        <v>7715.4709999999995</v>
      </c>
      <c r="L37" s="14">
        <v>809259.25919999997</v>
      </c>
      <c r="M37" s="13"/>
      <c r="N37" s="14">
        <v>641416.74</v>
      </c>
      <c r="O37" s="14">
        <v>181974.19</v>
      </c>
      <c r="P37" s="14">
        <v>823390.92999999993</v>
      </c>
      <c r="Q37" s="13"/>
      <c r="R37" s="15"/>
      <c r="S37" s="15"/>
      <c r="T37" s="15"/>
    </row>
    <row r="38" spans="1:20" ht="15.75" thickBot="1" x14ac:dyDescent="0.3">
      <c r="A38" s="16">
        <v>44378</v>
      </c>
      <c r="B38" s="13" t="s">
        <v>15</v>
      </c>
      <c r="C38" s="13"/>
      <c r="D38" s="17"/>
      <c r="E38" s="17"/>
      <c r="F38" s="13"/>
      <c r="G38" s="17"/>
      <c r="H38" s="17"/>
      <c r="I38" s="13"/>
      <c r="J38" s="18">
        <v>665624.41480000003</v>
      </c>
      <c r="K38" s="18">
        <v>18036.197700000001</v>
      </c>
      <c r="L38" s="18">
        <v>683660.61250000005</v>
      </c>
      <c r="M38" s="13"/>
      <c r="N38" s="18">
        <v>633248.81000000006</v>
      </c>
      <c r="O38" s="18">
        <v>4844.24</v>
      </c>
      <c r="P38" s="18">
        <v>638093.05000000005</v>
      </c>
      <c r="Q38" s="13"/>
      <c r="R38" s="19"/>
      <c r="S38" s="19"/>
      <c r="T38" s="19"/>
    </row>
    <row r="39" spans="1:20" x14ac:dyDescent="0.25">
      <c r="A39" s="16"/>
      <c r="B39" s="13"/>
      <c r="C39" s="13"/>
      <c r="D39" s="13"/>
      <c r="E39" s="13">
        <v>160</v>
      </c>
      <c r="F39" s="13"/>
      <c r="G39" s="13"/>
      <c r="H39" s="13">
        <v>0</v>
      </c>
      <c r="I39" s="13"/>
      <c r="J39" s="14">
        <f>SUM(J37:J38)</f>
        <v>1467168.203</v>
      </c>
      <c r="K39" s="14">
        <f>SUM(K37:K38)</f>
        <v>25751.668700000002</v>
      </c>
      <c r="L39" s="14">
        <f>SUM(L37:L38)</f>
        <v>1492919.8717</v>
      </c>
      <c r="M39" s="13"/>
      <c r="N39" s="14">
        <f>SUM(N37:N38)</f>
        <v>1274665.55</v>
      </c>
      <c r="O39" s="14">
        <f>SUM(O37:O38)</f>
        <v>186818.43</v>
      </c>
      <c r="P39" s="14">
        <f>SUM(P37:P38)</f>
        <v>1461483.98</v>
      </c>
      <c r="Q39" s="13"/>
      <c r="R39" s="15">
        <f>+(N39-J39)/J39</f>
        <v>-0.13120694178511988</v>
      </c>
      <c r="S39" s="15">
        <f t="shared" ref="S39" si="6">+(O39-K39)/K39</f>
        <v>6.2546145329991747</v>
      </c>
      <c r="T39" s="15">
        <f>+(P39-L39)/L39</f>
        <v>-2.1056650323907692E-2</v>
      </c>
    </row>
    <row r="40" spans="1:20" x14ac:dyDescent="0.25">
      <c r="A40" s="13"/>
      <c r="B40" s="13"/>
      <c r="C40" s="13"/>
      <c r="D40" s="13"/>
      <c r="E40" s="13"/>
      <c r="F40" s="13"/>
      <c r="G40" s="13"/>
      <c r="H40" s="13"/>
      <c r="I40" s="13"/>
      <c r="J40" s="14"/>
      <c r="K40" s="14"/>
      <c r="L40" s="14"/>
      <c r="M40" s="13"/>
      <c r="N40" s="14"/>
      <c r="O40" s="14"/>
      <c r="P40" s="14"/>
      <c r="Q40" s="13"/>
      <c r="R40" s="15"/>
      <c r="S40" s="15"/>
      <c r="T40" s="15"/>
    </row>
    <row r="41" spans="1:20" x14ac:dyDescent="0.25">
      <c r="A41" s="16">
        <v>44409</v>
      </c>
      <c r="B41" s="13" t="s">
        <v>14</v>
      </c>
      <c r="C41" s="13"/>
      <c r="D41" s="13"/>
      <c r="E41" s="13"/>
      <c r="F41" s="13"/>
      <c r="G41" s="13"/>
      <c r="H41" s="13"/>
      <c r="I41" s="13"/>
      <c r="J41" s="14">
        <v>535617.95680000004</v>
      </c>
      <c r="K41" s="14">
        <v>5292.701</v>
      </c>
      <c r="L41" s="14">
        <v>540910.65780000004</v>
      </c>
      <c r="M41" s="13"/>
      <c r="N41" s="14">
        <v>435433.92</v>
      </c>
      <c r="O41" s="14">
        <v>105752.17</v>
      </c>
      <c r="P41" s="14">
        <v>541186.09</v>
      </c>
      <c r="Q41" s="13"/>
      <c r="R41" s="15"/>
      <c r="S41" s="15"/>
      <c r="T41" s="15"/>
    </row>
    <row r="42" spans="1:20" ht="15.75" thickBot="1" x14ac:dyDescent="0.3">
      <c r="A42" s="16">
        <v>44409</v>
      </c>
      <c r="B42" s="13" t="s">
        <v>15</v>
      </c>
      <c r="C42" s="13"/>
      <c r="D42" s="17"/>
      <c r="E42" s="17"/>
      <c r="F42" s="13"/>
      <c r="G42" s="17"/>
      <c r="H42" s="17"/>
      <c r="I42" s="13"/>
      <c r="J42" s="18">
        <v>643563.0821</v>
      </c>
      <c r="K42" s="18">
        <v>23387.4977</v>
      </c>
      <c r="L42" s="18">
        <v>666950.57979999995</v>
      </c>
      <c r="M42" s="13"/>
      <c r="N42" s="18">
        <v>605295.04</v>
      </c>
      <c r="O42" s="18">
        <v>2672.54</v>
      </c>
      <c r="P42" s="18">
        <v>607967.58000000007</v>
      </c>
      <c r="Q42" s="13"/>
      <c r="R42" s="19"/>
      <c r="S42" s="19"/>
      <c r="T42" s="19"/>
    </row>
    <row r="43" spans="1:20" x14ac:dyDescent="0.25">
      <c r="A43" s="16"/>
      <c r="B43" s="13"/>
      <c r="C43" s="13"/>
      <c r="D43" s="13"/>
      <c r="E43" s="13">
        <v>156</v>
      </c>
      <c r="F43" s="13"/>
      <c r="G43" s="13"/>
      <c r="H43" s="13">
        <v>0</v>
      </c>
      <c r="I43" s="13"/>
      <c r="J43" s="14">
        <f>SUM(J41:J42)</f>
        <v>1179181.0389</v>
      </c>
      <c r="K43" s="14">
        <f>SUM(K41:K42)</f>
        <v>28680.198700000001</v>
      </c>
      <c r="L43" s="14">
        <f>SUM(L41:L42)</f>
        <v>1207861.2376000001</v>
      </c>
      <c r="M43" s="13"/>
      <c r="N43" s="14">
        <f>SUM(N41:N42)</f>
        <v>1040728.96</v>
      </c>
      <c r="O43" s="14">
        <f>SUM(O41:O42)</f>
        <v>108424.70999999999</v>
      </c>
      <c r="P43" s="14">
        <f>SUM(P41:P42)</f>
        <v>1149153.67</v>
      </c>
      <c r="Q43" s="13"/>
      <c r="R43" s="15">
        <f>+(N43-J43)/J43</f>
        <v>-0.11741375949290637</v>
      </c>
      <c r="S43" s="15">
        <f t="shared" ref="S43" si="7">+(O43-K43)/K43</f>
        <v>2.7804727622057928</v>
      </c>
      <c r="T43" s="15">
        <f>+(P43-L43)/L43</f>
        <v>-4.8604562984942812E-2</v>
      </c>
    </row>
    <row r="44" spans="1:20" x14ac:dyDescent="0.25">
      <c r="A44" s="13"/>
      <c r="B44" s="13"/>
      <c r="C44" s="13"/>
      <c r="D44" s="13"/>
      <c r="E44" s="13"/>
      <c r="F44" s="13"/>
      <c r="G44" s="13"/>
      <c r="H44" s="13"/>
      <c r="I44" s="13"/>
      <c r="J44" s="14"/>
      <c r="K44" s="14"/>
      <c r="L44" s="14"/>
      <c r="M44" s="13"/>
      <c r="N44" s="14"/>
      <c r="O44" s="14"/>
      <c r="P44" s="14"/>
      <c r="Q44" s="13"/>
      <c r="R44" s="15"/>
      <c r="S44" s="15"/>
      <c r="T44" s="15"/>
    </row>
    <row r="45" spans="1:20" x14ac:dyDescent="0.25">
      <c r="A45" s="16">
        <v>44440</v>
      </c>
      <c r="B45" s="13" t="s">
        <v>14</v>
      </c>
      <c r="C45" s="13"/>
      <c r="D45" s="13"/>
      <c r="E45" s="13"/>
      <c r="F45" s="13"/>
      <c r="G45" s="13"/>
      <c r="H45" s="13"/>
      <c r="I45" s="13"/>
      <c r="J45" s="14">
        <v>516619.19679999998</v>
      </c>
      <c r="K45" s="14">
        <v>5034.3909999999996</v>
      </c>
      <c r="L45" s="14">
        <v>521653.58779999998</v>
      </c>
      <c r="M45" s="13"/>
      <c r="N45" s="14">
        <v>431090.06</v>
      </c>
      <c r="O45" s="14">
        <v>93399.360000000001</v>
      </c>
      <c r="P45" s="14">
        <v>524489.42000000004</v>
      </c>
      <c r="Q45" s="13"/>
      <c r="R45" s="15"/>
      <c r="S45" s="15"/>
      <c r="T45" s="15"/>
    </row>
    <row r="46" spans="1:20" ht="15.75" thickBot="1" x14ac:dyDescent="0.3">
      <c r="A46" s="16">
        <v>44440</v>
      </c>
      <c r="B46" s="13" t="s">
        <v>15</v>
      </c>
      <c r="C46" s="13"/>
      <c r="D46" s="17"/>
      <c r="E46" s="17"/>
      <c r="F46" s="13"/>
      <c r="G46" s="17"/>
      <c r="H46" s="17"/>
      <c r="I46" s="13"/>
      <c r="J46" s="18">
        <v>642278.83409999998</v>
      </c>
      <c r="K46" s="18">
        <v>24240.327700000002</v>
      </c>
      <c r="L46" s="18">
        <v>666519.1618</v>
      </c>
      <c r="M46" s="13"/>
      <c r="N46" s="18">
        <v>616616.61</v>
      </c>
      <c r="O46" s="18">
        <v>2285.96</v>
      </c>
      <c r="P46" s="18">
        <v>618902.56999999995</v>
      </c>
      <c r="Q46" s="13"/>
      <c r="R46" s="19"/>
      <c r="S46" s="19"/>
      <c r="T46" s="19"/>
    </row>
    <row r="47" spans="1:20" x14ac:dyDescent="0.25">
      <c r="A47" s="16"/>
      <c r="B47" s="13"/>
      <c r="C47" s="13"/>
      <c r="D47" s="13"/>
      <c r="E47" s="13">
        <v>152</v>
      </c>
      <c r="F47" s="13"/>
      <c r="G47" s="13"/>
      <c r="H47" s="13">
        <v>0</v>
      </c>
      <c r="I47" s="13"/>
      <c r="J47" s="14">
        <f>SUM(J45:J46)</f>
        <v>1158898.0308999999</v>
      </c>
      <c r="K47" s="14">
        <f>SUM(K45:K46)</f>
        <v>29274.718700000001</v>
      </c>
      <c r="L47" s="14">
        <f>SUM(L45:L46)</f>
        <v>1188172.7496</v>
      </c>
      <c r="M47" s="13"/>
      <c r="N47" s="14">
        <f>SUM(N45:N46)</f>
        <v>1047706.6699999999</v>
      </c>
      <c r="O47" s="14">
        <f>SUM(O45:O46)</f>
        <v>95685.32</v>
      </c>
      <c r="P47" s="14">
        <f>SUM(P45:P46)</f>
        <v>1143391.99</v>
      </c>
      <c r="Q47" s="13"/>
      <c r="R47" s="15">
        <f>+(N47-J47)/J47</f>
        <v>-9.5945767388739792E-2</v>
      </c>
      <c r="S47" s="15">
        <f t="shared" ref="S47" si="8">+(O47-K47)/K47</f>
        <v>2.2685308091448886</v>
      </c>
      <c r="T47" s="15">
        <f>+(P47-L47)/L47</f>
        <v>-3.7688761684759639E-2</v>
      </c>
    </row>
    <row r="48" spans="1:20" x14ac:dyDescent="0.25">
      <c r="A48" s="13"/>
      <c r="B48" s="13"/>
      <c r="C48" s="13"/>
      <c r="D48" s="13"/>
      <c r="E48" s="13"/>
      <c r="F48" s="13"/>
      <c r="G48" s="13"/>
      <c r="H48" s="13"/>
      <c r="I48" s="13"/>
      <c r="J48" s="14"/>
      <c r="K48" s="14"/>
      <c r="L48" s="14"/>
      <c r="M48" s="13"/>
      <c r="N48" s="14"/>
      <c r="O48" s="14"/>
      <c r="P48" s="14"/>
      <c r="Q48" s="13"/>
      <c r="R48" s="15"/>
      <c r="S48" s="15"/>
      <c r="T48" s="15"/>
    </row>
    <row r="49" spans="1:20" x14ac:dyDescent="0.25">
      <c r="A49" s="16">
        <v>44470</v>
      </c>
      <c r="B49" s="13" t="s">
        <v>14</v>
      </c>
      <c r="C49" s="13"/>
      <c r="D49" s="13"/>
      <c r="E49" s="13"/>
      <c r="F49" s="13"/>
      <c r="G49" s="13"/>
      <c r="H49" s="13"/>
      <c r="I49" s="13"/>
      <c r="J49" s="14">
        <v>535864.10679999995</v>
      </c>
      <c r="K49" s="14">
        <v>8254.0509999999995</v>
      </c>
      <c r="L49" s="14">
        <v>544118.15779999993</v>
      </c>
      <c r="M49" s="13"/>
      <c r="N49" s="14">
        <v>425203.28</v>
      </c>
      <c r="O49" s="14">
        <v>80553.710000000006</v>
      </c>
      <c r="P49" s="14">
        <v>505756.99000000005</v>
      </c>
      <c r="Q49" s="13"/>
      <c r="R49" s="15"/>
      <c r="S49" s="15"/>
      <c r="T49" s="15"/>
    </row>
    <row r="50" spans="1:20" ht="15.75" thickBot="1" x14ac:dyDescent="0.3">
      <c r="A50" s="16">
        <v>44470</v>
      </c>
      <c r="B50" s="13" t="s">
        <v>15</v>
      </c>
      <c r="C50" s="13"/>
      <c r="D50" s="17"/>
      <c r="E50" s="17"/>
      <c r="F50" s="13"/>
      <c r="G50" s="17"/>
      <c r="H50" s="17"/>
      <c r="I50" s="13"/>
      <c r="J50" s="18">
        <v>651502.50210000004</v>
      </c>
      <c r="K50" s="18">
        <v>18477.220700000002</v>
      </c>
      <c r="L50" s="18">
        <v>669979.72279999999</v>
      </c>
      <c r="M50" s="13"/>
      <c r="N50" s="18">
        <v>605440.32999999996</v>
      </c>
      <c r="O50" s="18">
        <v>2160.34</v>
      </c>
      <c r="P50" s="18">
        <v>607600.66999999993</v>
      </c>
      <c r="Q50" s="13"/>
      <c r="R50" s="19"/>
      <c r="S50" s="19"/>
      <c r="T50" s="19"/>
    </row>
    <row r="51" spans="1:20" x14ac:dyDescent="0.25">
      <c r="A51" s="16"/>
      <c r="B51" s="13"/>
      <c r="C51" s="13"/>
      <c r="D51" s="13"/>
      <c r="E51" s="13">
        <v>155</v>
      </c>
      <c r="F51" s="13"/>
      <c r="G51" s="13"/>
      <c r="H51" s="13">
        <v>0</v>
      </c>
      <c r="I51" s="13"/>
      <c r="J51" s="14">
        <f>SUM(J49:J50)</f>
        <v>1187366.6088999999</v>
      </c>
      <c r="K51" s="14">
        <f>SUM(K49:K50)</f>
        <v>26731.271700000001</v>
      </c>
      <c r="L51" s="14">
        <f>SUM(L49:L50)</f>
        <v>1214097.8805999998</v>
      </c>
      <c r="M51" s="13"/>
      <c r="N51" s="14">
        <f>SUM(N49:N50)</f>
        <v>1030643.61</v>
      </c>
      <c r="O51" s="14">
        <f>SUM(O49:O50)</f>
        <v>82714.05</v>
      </c>
      <c r="P51" s="14">
        <f>SUM(P49:P50)</f>
        <v>1113357.6599999999</v>
      </c>
      <c r="Q51" s="13"/>
      <c r="R51" s="15">
        <f>+(N51-J51)/J51</f>
        <v>-0.13199208881677346</v>
      </c>
      <c r="S51" s="15">
        <f t="shared" ref="S51" si="9">+(O51-K51)/K51</f>
        <v>2.094280396693585</v>
      </c>
      <c r="T51" s="15">
        <f>+(P51-L51)/L51</f>
        <v>-8.2975369786672123E-2</v>
      </c>
    </row>
    <row r="52" spans="1:20" x14ac:dyDescent="0.25">
      <c r="A52" s="16"/>
      <c r="B52" s="13"/>
      <c r="C52" s="13"/>
      <c r="D52" s="13"/>
      <c r="E52" s="13"/>
      <c r="F52" s="13"/>
      <c r="G52" s="13"/>
      <c r="H52" s="13"/>
      <c r="I52" s="13"/>
      <c r="J52" s="14"/>
      <c r="K52" s="14"/>
      <c r="L52" s="14"/>
      <c r="M52" s="13"/>
      <c r="N52" s="14"/>
      <c r="O52" s="14"/>
      <c r="P52" s="14"/>
      <c r="Q52" s="13"/>
      <c r="R52" s="15"/>
      <c r="S52" s="15"/>
      <c r="T52" s="15"/>
    </row>
    <row r="53" spans="1:20" x14ac:dyDescent="0.25">
      <c r="A53" s="16">
        <v>44501</v>
      </c>
      <c r="B53" s="13" t="s">
        <v>14</v>
      </c>
      <c r="C53" s="13"/>
      <c r="D53" s="13"/>
      <c r="E53" s="13"/>
      <c r="F53" s="13"/>
      <c r="G53" s="13"/>
      <c r="H53" s="13"/>
      <c r="I53" s="13"/>
      <c r="J53" s="14">
        <v>535433.64679999999</v>
      </c>
      <c r="K53" s="14">
        <v>9497.8809999999994</v>
      </c>
      <c r="L53" s="14">
        <v>544931.52780000004</v>
      </c>
      <c r="M53" s="13"/>
      <c r="N53" s="14">
        <v>425246.38</v>
      </c>
      <c r="O53" s="14">
        <v>91834.57</v>
      </c>
      <c r="P53" s="14">
        <v>517080.95</v>
      </c>
      <c r="Q53" s="13"/>
      <c r="R53" s="15"/>
      <c r="S53" s="15"/>
      <c r="T53" s="15"/>
    </row>
    <row r="54" spans="1:20" ht="15.75" thickBot="1" x14ac:dyDescent="0.3">
      <c r="A54" s="16">
        <v>44501</v>
      </c>
      <c r="B54" s="13" t="s">
        <v>15</v>
      </c>
      <c r="C54" s="13"/>
      <c r="D54" s="17"/>
      <c r="E54" s="17"/>
      <c r="F54" s="13"/>
      <c r="G54" s="17"/>
      <c r="H54" s="17"/>
      <c r="I54" s="13"/>
      <c r="J54" s="18">
        <v>677185.8591</v>
      </c>
      <c r="K54" s="18">
        <v>30659.900699999998</v>
      </c>
      <c r="L54" s="18">
        <v>707845.7598</v>
      </c>
      <c r="M54" s="13"/>
      <c r="N54" s="18">
        <v>601679.52</v>
      </c>
      <c r="O54" s="18">
        <v>2254.6799999999998</v>
      </c>
      <c r="P54" s="18">
        <v>603934.20000000007</v>
      </c>
      <c r="Q54" s="13"/>
      <c r="R54" s="19"/>
      <c r="S54" s="19"/>
      <c r="T54" s="19"/>
    </row>
    <row r="55" spans="1:20" x14ac:dyDescent="0.25">
      <c r="A55" s="16"/>
      <c r="B55" s="13"/>
      <c r="C55" s="13"/>
      <c r="D55" s="13"/>
      <c r="E55" s="13">
        <v>158</v>
      </c>
      <c r="F55" s="13"/>
      <c r="G55" s="13"/>
      <c r="H55" s="13">
        <v>0</v>
      </c>
      <c r="I55" s="13"/>
      <c r="J55" s="14">
        <f>SUM(J53:J54)</f>
        <v>1212619.5059</v>
      </c>
      <c r="K55" s="14">
        <f>SUM(K53:K54)</f>
        <v>40157.7817</v>
      </c>
      <c r="L55" s="14">
        <f>SUM(L53:L54)</f>
        <v>1252777.2875999999</v>
      </c>
      <c r="M55" s="13"/>
      <c r="N55" s="14">
        <f>SUM(N53:N54)</f>
        <v>1026925.9</v>
      </c>
      <c r="O55" s="14">
        <f>SUM(O53:O54)</f>
        <v>94089.25</v>
      </c>
      <c r="P55" s="14">
        <f>SUM(P53:P54)</f>
        <v>1121015.1500000001</v>
      </c>
      <c r="Q55" s="13"/>
      <c r="R55" s="15">
        <f>+(N55-J55)/J55</f>
        <v>-0.15313427253685741</v>
      </c>
      <c r="S55" s="15">
        <f t="shared" ref="S55" si="10">+(O55-K55)/K55</f>
        <v>1.3429892294075596</v>
      </c>
      <c r="T55" s="15">
        <f>+(P55-L55)/L55</f>
        <v>-0.10517602681991646</v>
      </c>
    </row>
    <row r="56" spans="1:20" x14ac:dyDescent="0.25">
      <c r="A56" s="13"/>
      <c r="B56" s="13"/>
      <c r="C56" s="13"/>
      <c r="D56" s="13"/>
      <c r="E56" s="13"/>
      <c r="F56" s="13"/>
      <c r="G56" s="13"/>
      <c r="H56" s="13"/>
      <c r="I56" s="13"/>
      <c r="J56" s="14"/>
      <c r="K56" s="14"/>
      <c r="L56" s="14"/>
      <c r="M56" s="13"/>
      <c r="N56" s="14"/>
      <c r="O56" s="14"/>
      <c r="P56" s="14"/>
      <c r="Q56" s="13"/>
      <c r="R56" s="15"/>
      <c r="S56" s="15"/>
      <c r="T56" s="15"/>
    </row>
    <row r="57" spans="1:20" x14ac:dyDescent="0.25">
      <c r="A57" s="16">
        <v>44531</v>
      </c>
      <c r="B57" s="13" t="s">
        <v>14</v>
      </c>
      <c r="C57" s="13"/>
      <c r="D57" s="13"/>
      <c r="E57" s="13"/>
      <c r="F57" s="13"/>
      <c r="G57" s="13"/>
      <c r="H57" s="13"/>
      <c r="I57" s="13"/>
      <c r="J57" s="14">
        <v>785882.41819999996</v>
      </c>
      <c r="K57" s="14">
        <v>8918.991</v>
      </c>
      <c r="L57" s="14">
        <v>794801.40919999999</v>
      </c>
      <c r="M57" s="13"/>
      <c r="N57" s="14">
        <v>589115.03</v>
      </c>
      <c r="O57" s="14">
        <v>129465.55</v>
      </c>
      <c r="P57" s="14">
        <v>718580.58000000007</v>
      </c>
      <c r="Q57" s="13"/>
      <c r="R57" s="15"/>
      <c r="S57" s="15"/>
      <c r="T57" s="15"/>
    </row>
    <row r="58" spans="1:20" ht="15.75" thickBot="1" x14ac:dyDescent="0.3">
      <c r="A58" s="16">
        <v>44531</v>
      </c>
      <c r="B58" s="13" t="s">
        <v>15</v>
      </c>
      <c r="C58" s="13"/>
      <c r="D58" s="17"/>
      <c r="E58" s="17"/>
      <c r="F58" s="13"/>
      <c r="G58" s="17"/>
      <c r="H58" s="17"/>
      <c r="I58" s="13"/>
      <c r="J58" s="18">
        <v>706277.85080000001</v>
      </c>
      <c r="K58" s="18">
        <v>32333.741699999999</v>
      </c>
      <c r="L58" s="18">
        <v>738611.59250000003</v>
      </c>
      <c r="M58" s="13"/>
      <c r="N58" s="18">
        <v>605365.12</v>
      </c>
      <c r="O58" s="18">
        <v>4973.3999999999996</v>
      </c>
      <c r="P58" s="18">
        <v>610338.52</v>
      </c>
      <c r="Q58" s="13"/>
      <c r="R58" s="19"/>
      <c r="S58" s="19"/>
      <c r="T58" s="19"/>
    </row>
    <row r="59" spans="1:20" x14ac:dyDescent="0.25">
      <c r="A59" s="16"/>
      <c r="B59" s="13"/>
      <c r="C59" s="13"/>
      <c r="D59" s="13"/>
      <c r="E59" s="13">
        <v>163</v>
      </c>
      <c r="F59" s="13"/>
      <c r="G59" s="13"/>
      <c r="H59" s="13">
        <v>0</v>
      </c>
      <c r="I59" s="13"/>
      <c r="J59" s="14">
        <f>SUM(J57:J58)</f>
        <v>1492160.2689999999</v>
      </c>
      <c r="K59" s="14">
        <f>SUM(K57:K58)</f>
        <v>41252.7327</v>
      </c>
      <c r="L59" s="14">
        <f>SUM(L57:L58)</f>
        <v>1533413.0016999999</v>
      </c>
      <c r="M59" s="13"/>
      <c r="N59" s="14">
        <f>SUM(N57:N58)</f>
        <v>1194480.1499999999</v>
      </c>
      <c r="O59" s="14">
        <f>SUM(O57:O58)</f>
        <v>134438.95000000001</v>
      </c>
      <c r="P59" s="14">
        <f>SUM(P57:P58)</f>
        <v>1328919.1000000001</v>
      </c>
      <c r="Q59" s="13"/>
      <c r="R59" s="15">
        <f>+(N59-J59)/J59</f>
        <v>-0.19949607638293174</v>
      </c>
      <c r="S59" s="15">
        <f t="shared" ref="S59" si="11">+(O59-K59)/K59</f>
        <v>2.2589101666954541</v>
      </c>
      <c r="T59" s="15">
        <f>+(P59-L59)/L59</f>
        <v>-0.13335865906529429</v>
      </c>
    </row>
    <row r="60" spans="1:20" x14ac:dyDescent="0.25">
      <c r="A60" s="13"/>
      <c r="B60" s="13"/>
      <c r="C60" s="13"/>
      <c r="D60" s="13"/>
      <c r="E60" s="13"/>
      <c r="F60" s="13"/>
      <c r="G60" s="13"/>
      <c r="H60" s="13"/>
      <c r="I60" s="13"/>
      <c r="J60" s="14"/>
      <c r="K60" s="14"/>
      <c r="L60" s="14"/>
      <c r="M60" s="13"/>
      <c r="N60" s="14"/>
      <c r="O60" s="14"/>
      <c r="P60" s="14"/>
      <c r="Q60" s="13"/>
      <c r="R60" s="15"/>
      <c r="S60" s="15"/>
      <c r="T60" s="15"/>
    </row>
    <row r="61" spans="1:20" x14ac:dyDescent="0.25">
      <c r="A61" s="20" t="s">
        <v>16</v>
      </c>
      <c r="B61" s="13" t="s">
        <v>14</v>
      </c>
      <c r="C61" s="13"/>
      <c r="D61" s="13"/>
      <c r="E61" s="13"/>
      <c r="F61" s="13"/>
      <c r="G61" s="13"/>
      <c r="H61" s="13"/>
      <c r="I61" s="13"/>
      <c r="J61" s="14">
        <f t="shared" ref="J61:L61" si="12">J57+J53+J49+J45+J41+J37+J33+J29+J25+J21+J17+J13</f>
        <v>6941953.1261999989</v>
      </c>
      <c r="K61" s="14">
        <f t="shared" si="12"/>
        <v>72460.682000000001</v>
      </c>
      <c r="L61" s="14">
        <f t="shared" si="12"/>
        <v>7014413.8082000017</v>
      </c>
      <c r="M61" s="13"/>
      <c r="N61" s="14">
        <f t="shared" ref="N61:P61" si="13">N57+N53+N49+N45+N41+N37+N33+N29+N25+N21+N17+N13</f>
        <v>5522555.1500000013</v>
      </c>
      <c r="O61" s="14">
        <f t="shared" si="13"/>
        <v>1111795.1300000001</v>
      </c>
      <c r="P61" s="14">
        <f t="shared" si="13"/>
        <v>6634350.2800000003</v>
      </c>
      <c r="Q61" s="13"/>
      <c r="R61" s="15"/>
      <c r="S61" s="15"/>
      <c r="T61" s="15"/>
    </row>
    <row r="62" spans="1:20" ht="15.75" thickBot="1" x14ac:dyDescent="0.3">
      <c r="A62" s="20" t="s">
        <v>16</v>
      </c>
      <c r="B62" s="13" t="s">
        <v>15</v>
      </c>
      <c r="C62" s="13"/>
      <c r="D62" s="17"/>
      <c r="E62" s="17"/>
      <c r="F62" s="13"/>
      <c r="G62" s="17"/>
      <c r="H62" s="17"/>
      <c r="I62" s="13"/>
      <c r="J62" s="18">
        <f t="shared" ref="J62:L62" si="14">J58+J54+J50+J46+J42+J38+J34+J30+J26+J22+J18+J14</f>
        <v>7882967.4097000007</v>
      </c>
      <c r="K62" s="18">
        <f t="shared" si="14"/>
        <v>308604.56240000005</v>
      </c>
      <c r="L62" s="18">
        <f t="shared" si="14"/>
        <v>8191571.9721000008</v>
      </c>
      <c r="M62" s="13"/>
      <c r="N62" s="18">
        <f t="shared" ref="N62:P62" si="15">N58+N54+N50+N46+N42+N38+N34+N30+N26+N22+N18+N14</f>
        <v>7331366.9699999997</v>
      </c>
      <c r="O62" s="18">
        <f t="shared" si="15"/>
        <v>35141.020000000004</v>
      </c>
      <c r="P62" s="18">
        <f t="shared" si="15"/>
        <v>7366507.9899999993</v>
      </c>
      <c r="Q62" s="13"/>
      <c r="R62" s="19"/>
      <c r="S62" s="19"/>
      <c r="T62" s="19"/>
    </row>
    <row r="63" spans="1:20" x14ac:dyDescent="0.25">
      <c r="A63" s="16"/>
      <c r="B63" s="13"/>
      <c r="C63" s="13"/>
      <c r="D63" s="13"/>
      <c r="E63" s="13"/>
      <c r="F63" s="13"/>
      <c r="G63" s="13"/>
      <c r="H63" s="13"/>
      <c r="I63" s="13"/>
      <c r="J63" s="14">
        <f t="shared" ref="J63:L63" si="16">SUM(J15,J19,J23,J27,J31,J35,J39,J43,J47,J51,J55,J59)</f>
        <v>14824920.535899997</v>
      </c>
      <c r="K63" s="14">
        <f t="shared" si="16"/>
        <v>381065.24439999997</v>
      </c>
      <c r="L63" s="14">
        <f t="shared" si="16"/>
        <v>15205985.780299999</v>
      </c>
      <c r="M63" s="13"/>
      <c r="N63" s="14">
        <f t="shared" ref="N63:P63" si="17">SUM(N15,N19,N23,N27,N31,N35,N39,N43,N47,N51,N55,N59)</f>
        <v>12853922.119999999</v>
      </c>
      <c r="O63" s="14">
        <f t="shared" si="17"/>
        <v>1146936.1499999999</v>
      </c>
      <c r="P63" s="14">
        <f t="shared" si="17"/>
        <v>14000858.270000001</v>
      </c>
      <c r="Q63" s="13"/>
      <c r="R63" s="15">
        <f>+(N63-J63)/J63</f>
        <v>-0.1329517019080832</v>
      </c>
      <c r="S63" s="15">
        <f t="shared" ref="S63" si="18">+(O63-K63)/K63</f>
        <v>2.0098156860405609</v>
      </c>
      <c r="T63" s="23">
        <f>+(P63-L63)/L63</f>
        <v>-7.9253494493023352E-2</v>
      </c>
    </row>
    <row r="64" spans="1:20" x14ac:dyDescent="0.25">
      <c r="A64" s="26"/>
      <c r="B64" s="26"/>
      <c r="C64" s="26"/>
      <c r="D64" s="26"/>
      <c r="E64" s="26"/>
      <c r="F64" s="26"/>
      <c r="G64" s="26"/>
      <c r="H64" s="26"/>
      <c r="I64" s="26"/>
      <c r="J64" s="25"/>
      <c r="K64" s="25"/>
      <c r="L64" s="25"/>
      <c r="M64" s="26"/>
      <c r="N64" s="25"/>
      <c r="O64" s="25"/>
      <c r="P64" s="25"/>
      <c r="Q64" s="26"/>
      <c r="R64" s="27"/>
      <c r="S64" s="27"/>
      <c r="T64" s="27"/>
    </row>
    <row r="65" spans="1:20" x14ac:dyDescent="0.25">
      <c r="A65" s="13"/>
      <c r="B65" s="13"/>
      <c r="C65" s="13"/>
      <c r="D65" s="13"/>
      <c r="E65" s="13"/>
      <c r="F65" s="13"/>
      <c r="G65" s="13"/>
      <c r="H65" s="13"/>
      <c r="I65" s="13"/>
      <c r="J65" s="14"/>
      <c r="K65" s="14"/>
      <c r="L65" s="14"/>
      <c r="M65" s="13"/>
      <c r="N65" s="14"/>
      <c r="O65" s="14"/>
      <c r="P65" s="14"/>
      <c r="Q65" s="13"/>
      <c r="R65" s="15"/>
      <c r="S65" s="15"/>
      <c r="T65" s="15"/>
    </row>
    <row r="66" spans="1:20" x14ac:dyDescent="0.25">
      <c r="A66" s="13"/>
      <c r="B66" s="13"/>
      <c r="C66" s="13"/>
      <c r="D66" s="13"/>
      <c r="E66" s="13"/>
      <c r="F66" s="13"/>
      <c r="G66" s="13"/>
      <c r="H66" s="13"/>
      <c r="I66" s="13"/>
      <c r="J66" s="14"/>
      <c r="K66" s="14"/>
      <c r="L66" s="14"/>
      <c r="M66" s="13"/>
      <c r="N66" s="14"/>
      <c r="O66" s="14"/>
      <c r="P66" s="14"/>
      <c r="Q66" s="13"/>
      <c r="R66" s="15"/>
      <c r="S66" s="15"/>
      <c r="T66" s="15"/>
    </row>
    <row r="67" spans="1:20" x14ac:dyDescent="0.25">
      <c r="A67" s="16">
        <v>44562</v>
      </c>
      <c r="B67" s="13" t="s">
        <v>14</v>
      </c>
      <c r="C67" s="13"/>
      <c r="D67" s="13"/>
      <c r="E67" s="13"/>
      <c r="F67" s="13"/>
      <c r="G67" s="13"/>
      <c r="H67" s="13"/>
      <c r="I67" s="13"/>
      <c r="J67" s="14">
        <v>538978.38069999998</v>
      </c>
      <c r="K67" s="14">
        <v>53042.529000000002</v>
      </c>
      <c r="L67" s="14">
        <v>592020.90969999996</v>
      </c>
      <c r="M67" s="13"/>
      <c r="N67" s="14">
        <v>497543.67999999999</v>
      </c>
      <c r="O67" s="14">
        <v>63219.48</v>
      </c>
      <c r="P67" s="14">
        <v>560763.16</v>
      </c>
      <c r="Q67" s="13"/>
      <c r="R67" s="15"/>
      <c r="S67" s="15"/>
      <c r="T67" s="15"/>
    </row>
    <row r="68" spans="1:20" ht="15.75" thickBot="1" x14ac:dyDescent="0.3">
      <c r="A68" s="16">
        <v>44562</v>
      </c>
      <c r="B68" s="13" t="s">
        <v>15</v>
      </c>
      <c r="C68" s="13"/>
      <c r="D68" s="17"/>
      <c r="E68" s="17"/>
      <c r="F68" s="13"/>
      <c r="G68" s="17"/>
      <c r="H68" s="17"/>
      <c r="I68" s="13"/>
      <c r="J68" s="18">
        <v>623070.98829999997</v>
      </c>
      <c r="K68" s="18">
        <v>1972.1063999999999</v>
      </c>
      <c r="L68" s="18">
        <v>625043.09470000002</v>
      </c>
      <c r="M68" s="13"/>
      <c r="N68" s="18">
        <v>635300.59</v>
      </c>
      <c r="O68" s="18">
        <v>2730.7</v>
      </c>
      <c r="P68" s="18">
        <v>638031.28999999992</v>
      </c>
      <c r="Q68" s="13"/>
      <c r="R68" s="19"/>
      <c r="S68" s="19"/>
      <c r="T68" s="19"/>
    </row>
    <row r="69" spans="1:20" x14ac:dyDescent="0.25">
      <c r="A69" s="16"/>
      <c r="B69" s="13"/>
      <c r="C69" s="13"/>
      <c r="D69" s="13"/>
      <c r="E69" s="13">
        <v>165</v>
      </c>
      <c r="F69" s="13"/>
      <c r="G69" s="13"/>
      <c r="H69" s="13">
        <v>0</v>
      </c>
      <c r="I69" s="13"/>
      <c r="J69" s="14">
        <f>SUM(J67:J68)</f>
        <v>1162049.3689999999</v>
      </c>
      <c r="K69" s="14">
        <f>SUM(K67:K68)</f>
        <v>55014.635399999999</v>
      </c>
      <c r="L69" s="14">
        <f>SUM(L67:L68)</f>
        <v>1217064.0044</v>
      </c>
      <c r="M69" s="13"/>
      <c r="N69" s="14">
        <f>SUM(N67:N68)</f>
        <v>1132844.27</v>
      </c>
      <c r="O69" s="14">
        <f>SUM(O67:O68)</f>
        <v>65950.180000000008</v>
      </c>
      <c r="P69" s="14">
        <f>SUM(P67:P68)</f>
        <v>1198794.45</v>
      </c>
      <c r="Q69" s="13"/>
      <c r="R69" s="15">
        <f>+(N69-J69)/J69</f>
        <v>-2.5132408122326453E-2</v>
      </c>
      <c r="S69" s="15">
        <f t="shared" ref="S69" si="19">+(O69-K69)/K69</f>
        <v>0.19877518991973558</v>
      </c>
      <c r="T69" s="15">
        <f>+(P69-L69)/L69</f>
        <v>-1.5011169777391227E-2</v>
      </c>
    </row>
    <row r="70" spans="1:20" x14ac:dyDescent="0.25">
      <c r="A70" s="13"/>
      <c r="B70" s="13"/>
      <c r="C70" s="13"/>
      <c r="D70" s="13"/>
      <c r="E70" s="13"/>
      <c r="F70" s="13"/>
      <c r="G70" s="13"/>
      <c r="H70" s="13"/>
      <c r="I70" s="13"/>
      <c r="J70" s="14"/>
      <c r="K70" s="14"/>
      <c r="L70" s="14"/>
      <c r="M70" s="13"/>
      <c r="N70" s="14"/>
      <c r="O70" s="14"/>
      <c r="P70" s="14"/>
      <c r="Q70" s="13"/>
      <c r="R70" s="15"/>
      <c r="S70" s="15"/>
      <c r="T70" s="15"/>
    </row>
    <row r="71" spans="1:20" x14ac:dyDescent="0.25">
      <c r="A71" s="16">
        <v>44593</v>
      </c>
      <c r="B71" s="13" t="s">
        <v>14</v>
      </c>
      <c r="C71" s="13"/>
      <c r="D71" s="13"/>
      <c r="E71" s="13"/>
      <c r="F71" s="13"/>
      <c r="G71" s="13"/>
      <c r="H71" s="13"/>
      <c r="I71" s="13"/>
      <c r="J71" s="14">
        <v>449564.54269999999</v>
      </c>
      <c r="K71" s="14">
        <v>34630.697999999997</v>
      </c>
      <c r="L71" s="14">
        <v>484195.24069999997</v>
      </c>
      <c r="M71" s="13"/>
      <c r="N71" s="14">
        <v>443281.91</v>
      </c>
      <c r="O71" s="14">
        <v>72695.899999999994</v>
      </c>
      <c r="P71" s="14">
        <v>515977.80999999994</v>
      </c>
      <c r="Q71" s="13"/>
      <c r="R71" s="15"/>
      <c r="S71" s="15"/>
      <c r="T71" s="15"/>
    </row>
    <row r="72" spans="1:20" ht="15.75" thickBot="1" x14ac:dyDescent="0.3">
      <c r="A72" s="16">
        <v>44593</v>
      </c>
      <c r="B72" s="13" t="s">
        <v>15</v>
      </c>
      <c r="C72" s="13"/>
      <c r="D72" s="17"/>
      <c r="E72" s="17"/>
      <c r="F72" s="13"/>
      <c r="G72" s="17"/>
      <c r="H72" s="17"/>
      <c r="I72" s="13"/>
      <c r="J72" s="18">
        <v>700548.19929999998</v>
      </c>
      <c r="K72" s="18">
        <v>1972.1063999999999</v>
      </c>
      <c r="L72" s="18">
        <v>702520.30570000003</v>
      </c>
      <c r="M72" s="13"/>
      <c r="N72" s="18">
        <v>652729.48</v>
      </c>
      <c r="O72" s="18">
        <v>2614.6</v>
      </c>
      <c r="P72" s="18">
        <v>655344.07999999996</v>
      </c>
      <c r="Q72" s="13"/>
      <c r="R72" s="19"/>
      <c r="S72" s="19"/>
      <c r="T72" s="19"/>
    </row>
    <row r="73" spans="1:20" x14ac:dyDescent="0.25">
      <c r="A73" s="16"/>
      <c r="B73" s="13"/>
      <c r="C73" s="13"/>
      <c r="D73" s="13"/>
      <c r="E73" s="13">
        <v>165</v>
      </c>
      <c r="F73" s="13"/>
      <c r="G73" s="13"/>
      <c r="H73" s="13">
        <v>0</v>
      </c>
      <c r="I73" s="13"/>
      <c r="J73" s="14">
        <f>SUM(J71:J72)</f>
        <v>1150112.7420000001</v>
      </c>
      <c r="K73" s="14">
        <f>SUM(K71:K72)</f>
        <v>36602.804399999994</v>
      </c>
      <c r="L73" s="14">
        <f>SUM(L71:L72)</f>
        <v>1186715.5463999999</v>
      </c>
      <c r="M73" s="13"/>
      <c r="N73" s="14">
        <f>SUM(N71:N72)</f>
        <v>1096011.3899999999</v>
      </c>
      <c r="O73" s="14">
        <f>SUM(O71:O72)</f>
        <v>75310.5</v>
      </c>
      <c r="P73" s="14">
        <f>SUM(P71:P72)</f>
        <v>1171321.8899999999</v>
      </c>
      <c r="Q73" s="13"/>
      <c r="R73" s="15">
        <f>+(N73-J73)/J73</f>
        <v>-4.7040042270916939E-2</v>
      </c>
      <c r="S73" s="15">
        <f t="shared" ref="S73" si="20">+(O73-K73)/K73</f>
        <v>1.0575062822235559</v>
      </c>
      <c r="T73" s="15">
        <f>+(P73-L73)/L73</f>
        <v>-1.2971648047165062E-2</v>
      </c>
    </row>
    <row r="74" spans="1:20" x14ac:dyDescent="0.25">
      <c r="A74" s="13"/>
      <c r="B74" s="13"/>
      <c r="C74" s="13"/>
      <c r="D74" s="13"/>
      <c r="E74" s="13"/>
      <c r="F74" s="13"/>
      <c r="G74" s="13"/>
      <c r="H74" s="13"/>
      <c r="I74" s="13"/>
      <c r="J74" s="14"/>
      <c r="K74" s="14"/>
      <c r="L74" s="14"/>
      <c r="M74" s="13"/>
      <c r="N74" s="14"/>
      <c r="O74" s="14"/>
      <c r="P74" s="14"/>
      <c r="Q74" s="13"/>
      <c r="R74" s="15"/>
      <c r="S74" s="15"/>
      <c r="T74" s="15"/>
    </row>
    <row r="75" spans="1:20" x14ac:dyDescent="0.25">
      <c r="A75" s="16">
        <v>44621</v>
      </c>
      <c r="B75" s="13" t="s">
        <v>14</v>
      </c>
      <c r="C75" s="13"/>
      <c r="D75" s="13"/>
      <c r="E75" s="13"/>
      <c r="F75" s="13"/>
      <c r="G75" s="13"/>
      <c r="H75" s="13"/>
      <c r="I75" s="13"/>
      <c r="J75" s="14">
        <v>435790.87270000001</v>
      </c>
      <c r="K75" s="14">
        <v>35146.735999999997</v>
      </c>
      <c r="L75" s="14">
        <v>470937.60869999998</v>
      </c>
      <c r="M75" s="13"/>
      <c r="N75" s="14">
        <v>437242.79</v>
      </c>
      <c r="O75" s="14">
        <v>64232.21</v>
      </c>
      <c r="P75" s="14">
        <v>501475</v>
      </c>
      <c r="Q75" s="13"/>
      <c r="R75" s="15"/>
      <c r="S75" s="15"/>
      <c r="T75" s="15"/>
    </row>
    <row r="76" spans="1:20" ht="15.75" thickBot="1" x14ac:dyDescent="0.3">
      <c r="A76" s="16">
        <v>44621</v>
      </c>
      <c r="B76" s="13" t="s">
        <v>15</v>
      </c>
      <c r="C76" s="13"/>
      <c r="D76" s="17"/>
      <c r="E76" s="17"/>
      <c r="F76" s="13"/>
      <c r="G76" s="17"/>
      <c r="H76" s="17"/>
      <c r="I76" s="13"/>
      <c r="J76" s="18">
        <v>718455.57909999997</v>
      </c>
      <c r="K76" s="18">
        <v>2145.1464000000001</v>
      </c>
      <c r="L76" s="18">
        <v>720600.72549999994</v>
      </c>
      <c r="M76" s="13"/>
      <c r="N76" s="18">
        <v>675861.52</v>
      </c>
      <c r="O76" s="18">
        <v>3956.92</v>
      </c>
      <c r="P76" s="18">
        <v>679818.44000000006</v>
      </c>
      <c r="Q76" s="13"/>
      <c r="R76" s="19"/>
      <c r="S76" s="19"/>
      <c r="T76" s="19"/>
    </row>
    <row r="77" spans="1:20" x14ac:dyDescent="0.25">
      <c r="A77" s="16"/>
      <c r="B77" s="13"/>
      <c r="C77" s="13"/>
      <c r="D77" s="13"/>
      <c r="E77" s="13">
        <v>160</v>
      </c>
      <c r="F77" s="13"/>
      <c r="G77" s="13"/>
      <c r="H77" s="13">
        <v>0</v>
      </c>
      <c r="I77" s="13"/>
      <c r="J77" s="14">
        <f>SUM(J75:J76)</f>
        <v>1154246.4517999999</v>
      </c>
      <c r="K77" s="14">
        <f>SUM(K75:K76)</f>
        <v>37291.882399999995</v>
      </c>
      <c r="L77" s="14">
        <f>SUM(J77:K77)</f>
        <v>1191538.3341999999</v>
      </c>
      <c r="M77" s="13"/>
      <c r="N77" s="14">
        <f>SUM(N75:N76)</f>
        <v>1113104.31</v>
      </c>
      <c r="O77" s="14">
        <f>SUM(O75:O76)</f>
        <v>68189.13</v>
      </c>
      <c r="P77" s="14">
        <f>SUM(N77:O77)</f>
        <v>1181293.44</v>
      </c>
      <c r="Q77" s="13"/>
      <c r="R77" s="15">
        <f>+(N77-J77)/J77</f>
        <v>-3.5644157047951402E-2</v>
      </c>
      <c r="S77" s="15">
        <f t="shared" ref="S77" si="21">+(O77-K77)/K77</f>
        <v>0.82852475154217509</v>
      </c>
      <c r="T77" s="15">
        <f>+(P77-L77)/L77</f>
        <v>-8.5980399504967785E-3</v>
      </c>
    </row>
    <row r="78" spans="1:20" x14ac:dyDescent="0.25">
      <c r="A78" s="13"/>
      <c r="B78" s="13"/>
      <c r="C78" s="13"/>
      <c r="D78" s="13"/>
      <c r="E78" s="13"/>
      <c r="F78" s="13"/>
      <c r="G78" s="13"/>
      <c r="H78" s="13"/>
      <c r="I78" s="13"/>
      <c r="J78" s="14"/>
      <c r="K78" s="14"/>
      <c r="L78" s="14"/>
      <c r="M78" s="13"/>
      <c r="N78" s="14"/>
      <c r="O78" s="14"/>
      <c r="P78" s="14"/>
      <c r="Q78" s="13"/>
      <c r="R78" s="15"/>
      <c r="S78" s="15"/>
      <c r="T78" s="15"/>
    </row>
    <row r="79" spans="1:20" x14ac:dyDescent="0.25">
      <c r="A79" s="16">
        <v>44652</v>
      </c>
      <c r="B79" s="13" t="s">
        <v>14</v>
      </c>
      <c r="C79" s="13"/>
      <c r="D79" s="13"/>
      <c r="E79" s="13"/>
      <c r="F79" s="13"/>
      <c r="G79" s="13"/>
      <c r="H79" s="13"/>
      <c r="I79" s="13"/>
      <c r="J79" s="14">
        <v>451792.95520000003</v>
      </c>
      <c r="K79" s="14">
        <v>16085.614</v>
      </c>
      <c r="L79" s="14">
        <v>467878.56920000003</v>
      </c>
      <c r="M79" s="13"/>
      <c r="N79" s="14">
        <v>399131.42</v>
      </c>
      <c r="O79" s="14">
        <v>47079.13</v>
      </c>
      <c r="P79" s="14">
        <v>446210.55</v>
      </c>
      <c r="Q79" s="13"/>
      <c r="R79" s="15"/>
      <c r="S79" s="15"/>
      <c r="T79" s="15"/>
    </row>
    <row r="80" spans="1:20" ht="15.75" thickBot="1" x14ac:dyDescent="0.3">
      <c r="A80" s="16">
        <v>44652</v>
      </c>
      <c r="B80" s="13" t="s">
        <v>15</v>
      </c>
      <c r="C80" s="13"/>
      <c r="D80" s="17"/>
      <c r="E80" s="17"/>
      <c r="F80" s="13"/>
      <c r="G80" s="17"/>
      <c r="H80" s="17"/>
      <c r="I80" s="13"/>
      <c r="J80" s="18">
        <v>733496.2807</v>
      </c>
      <c r="K80" s="18">
        <v>1977.2464</v>
      </c>
      <c r="L80" s="18">
        <v>735473.52709999995</v>
      </c>
      <c r="M80" s="13"/>
      <c r="N80" s="18">
        <v>709404.3</v>
      </c>
      <c r="O80" s="18">
        <v>5159.21</v>
      </c>
      <c r="P80" s="18">
        <v>714563.51</v>
      </c>
      <c r="Q80" s="13"/>
      <c r="R80" s="19"/>
      <c r="S80" s="19"/>
      <c r="T80" s="19"/>
    </row>
    <row r="81" spans="1:20" x14ac:dyDescent="0.25">
      <c r="A81" s="16"/>
      <c r="B81" s="13"/>
      <c r="C81" s="13"/>
      <c r="D81" s="13"/>
      <c r="E81" s="13">
        <v>157</v>
      </c>
      <c r="F81" s="13"/>
      <c r="G81" s="13"/>
      <c r="H81" s="13">
        <v>0</v>
      </c>
      <c r="I81" s="13"/>
      <c r="J81" s="14">
        <f>SUM(J79:J80)</f>
        <v>1185289.2359</v>
      </c>
      <c r="K81" s="14">
        <f>SUM(K79:K80)</f>
        <v>18062.860399999998</v>
      </c>
      <c r="L81" s="14">
        <f>SUM(J81:K81)</f>
        <v>1203352.0962999999</v>
      </c>
      <c r="M81" s="13"/>
      <c r="N81" s="14">
        <f>SUM(N79:N80)</f>
        <v>1108535.72</v>
      </c>
      <c r="O81" s="14">
        <f>SUM(O79:O80)</f>
        <v>52238.34</v>
      </c>
      <c r="P81" s="14">
        <f>SUM(N81:O81)</f>
        <v>1160774.06</v>
      </c>
      <c r="Q81" s="13"/>
      <c r="R81" s="15">
        <f>+(N81-J81)/J81</f>
        <v>-6.4755094010214662E-2</v>
      </c>
      <c r="S81" s="15">
        <f t="shared" ref="S81" si="22">+(O81-K81)/K81</f>
        <v>1.8920303231707423</v>
      </c>
      <c r="T81" s="15">
        <f>+(P81-L81)/L81</f>
        <v>-3.5382857960622148E-2</v>
      </c>
    </row>
    <row r="82" spans="1:20" x14ac:dyDescent="0.25">
      <c r="A82" s="13"/>
      <c r="B82" s="13"/>
      <c r="C82" s="13"/>
      <c r="D82" s="13"/>
      <c r="E82" s="13"/>
      <c r="F82" s="13"/>
      <c r="G82" s="13"/>
      <c r="H82" s="13"/>
      <c r="I82" s="13"/>
      <c r="J82" s="14"/>
      <c r="K82" s="14"/>
      <c r="L82" s="14"/>
      <c r="M82" s="13"/>
      <c r="N82" s="14"/>
      <c r="O82" s="14"/>
      <c r="P82" s="14"/>
      <c r="Q82" s="13"/>
      <c r="R82" s="15"/>
      <c r="S82" s="15"/>
      <c r="T82" s="15"/>
    </row>
    <row r="83" spans="1:20" x14ac:dyDescent="0.25">
      <c r="A83" s="16">
        <v>44682</v>
      </c>
      <c r="B83" s="13" t="s">
        <v>14</v>
      </c>
      <c r="C83" s="13"/>
      <c r="D83" s="13"/>
      <c r="E83" s="13"/>
      <c r="F83" s="13"/>
      <c r="G83" s="13"/>
      <c r="H83" s="13"/>
      <c r="I83" s="13"/>
      <c r="J83" s="14">
        <v>456463.81020000001</v>
      </c>
      <c r="K83" s="14">
        <v>14355.216</v>
      </c>
      <c r="L83" s="14">
        <v>470819.02620000002</v>
      </c>
      <c r="M83" s="13"/>
      <c r="N83" s="14">
        <v>390983</v>
      </c>
      <c r="O83" s="14">
        <v>56800.160000000003</v>
      </c>
      <c r="P83" s="14">
        <v>447783.16000000003</v>
      </c>
      <c r="Q83" s="13"/>
      <c r="R83" s="15"/>
      <c r="S83" s="15"/>
      <c r="T83" s="15"/>
    </row>
    <row r="84" spans="1:20" ht="15.75" thickBot="1" x14ac:dyDescent="0.3">
      <c r="A84" s="16">
        <v>44682</v>
      </c>
      <c r="B84" s="13" t="s">
        <v>15</v>
      </c>
      <c r="C84" s="13"/>
      <c r="D84" s="17"/>
      <c r="E84" s="17"/>
      <c r="F84" s="13"/>
      <c r="G84" s="17"/>
      <c r="H84" s="17"/>
      <c r="I84" s="13"/>
      <c r="J84" s="18">
        <v>694364.50300000003</v>
      </c>
      <c r="K84" s="18">
        <v>1977.2464</v>
      </c>
      <c r="L84" s="18">
        <v>696341.74939999997</v>
      </c>
      <c r="M84" s="13"/>
      <c r="N84" s="18">
        <v>690952.59</v>
      </c>
      <c r="O84" s="18">
        <v>4967.66</v>
      </c>
      <c r="P84" s="18">
        <v>695920.25</v>
      </c>
      <c r="Q84" s="13"/>
      <c r="R84" s="19"/>
      <c r="S84" s="19"/>
      <c r="T84" s="19"/>
    </row>
    <row r="85" spans="1:20" x14ac:dyDescent="0.25">
      <c r="A85" s="16"/>
      <c r="B85" s="13"/>
      <c r="C85" s="13"/>
      <c r="D85" s="13"/>
      <c r="E85" s="13">
        <v>157</v>
      </c>
      <c r="F85" s="13"/>
      <c r="G85" s="13"/>
      <c r="H85" s="13">
        <v>0</v>
      </c>
      <c r="I85" s="13"/>
      <c r="J85" s="14">
        <f>SUM(J83:J84)</f>
        <v>1150828.3132</v>
      </c>
      <c r="K85" s="14">
        <f>SUM(K83:K84)</f>
        <v>16332.4624</v>
      </c>
      <c r="L85" s="14">
        <f>SUM(J85:K85)</f>
        <v>1167160.7756000001</v>
      </c>
      <c r="M85" s="13"/>
      <c r="N85" s="14">
        <f>SUM(N83:N84)</f>
        <v>1081935.5899999999</v>
      </c>
      <c r="O85" s="14">
        <f>SUM(O83:O84)</f>
        <v>61767.820000000007</v>
      </c>
      <c r="P85" s="14">
        <f>SUM(N85:O85)</f>
        <v>1143703.4099999999</v>
      </c>
      <c r="Q85" s="13"/>
      <c r="R85" s="15">
        <f>+(N85-J85)/J85</f>
        <v>-5.986359773199932E-2</v>
      </c>
      <c r="S85" s="15">
        <f t="shared" ref="S85" si="23">+(O85-K85)/K85</f>
        <v>2.7819049257385711</v>
      </c>
      <c r="T85" s="15">
        <f>+(P85-L85)/L85</f>
        <v>-2.0097801511485384E-2</v>
      </c>
    </row>
    <row r="86" spans="1:20" x14ac:dyDescent="0.25">
      <c r="A86" s="13"/>
      <c r="B86" s="13"/>
      <c r="C86" s="13"/>
      <c r="D86" s="13"/>
      <c r="E86" s="13"/>
      <c r="F86" s="13"/>
      <c r="G86" s="13"/>
      <c r="H86" s="13"/>
      <c r="I86" s="13"/>
      <c r="J86" s="14"/>
      <c r="K86" s="14"/>
      <c r="L86" s="14"/>
      <c r="M86" s="13"/>
      <c r="N86" s="14"/>
      <c r="O86" s="14"/>
      <c r="P86" s="14"/>
      <c r="Q86" s="13"/>
      <c r="R86" s="15"/>
      <c r="S86" s="15"/>
      <c r="T86" s="15"/>
    </row>
    <row r="87" spans="1:20" x14ac:dyDescent="0.25">
      <c r="A87" s="16">
        <v>44713</v>
      </c>
      <c r="B87" s="13" t="s">
        <v>14</v>
      </c>
      <c r="C87" s="13"/>
      <c r="D87" s="13"/>
      <c r="E87" s="13"/>
      <c r="F87" s="13"/>
      <c r="G87" s="13"/>
      <c r="H87" s="13"/>
      <c r="I87" s="13"/>
      <c r="J87" s="14">
        <v>442380.60920000001</v>
      </c>
      <c r="K87" s="14">
        <v>19458.240000000002</v>
      </c>
      <c r="L87" s="14">
        <v>461838.8492</v>
      </c>
      <c r="M87" s="13"/>
      <c r="N87" s="14">
        <v>371547.68</v>
      </c>
      <c r="O87" s="14">
        <v>60359.38</v>
      </c>
      <c r="P87" s="14">
        <v>431907.06</v>
      </c>
      <c r="Q87" s="13"/>
      <c r="R87" s="15"/>
      <c r="S87" s="15"/>
      <c r="T87" s="15"/>
    </row>
    <row r="88" spans="1:20" ht="15.75" thickBot="1" x14ac:dyDescent="0.3">
      <c r="A88" s="16">
        <v>44713</v>
      </c>
      <c r="B88" s="13" t="s">
        <v>15</v>
      </c>
      <c r="C88" s="13"/>
      <c r="D88" s="17"/>
      <c r="E88" s="17"/>
      <c r="F88" s="13"/>
      <c r="G88" s="17"/>
      <c r="H88" s="17"/>
      <c r="I88" s="13"/>
      <c r="J88" s="18">
        <v>688136.08239999996</v>
      </c>
      <c r="K88" s="18">
        <v>2508.2363999999998</v>
      </c>
      <c r="L88" s="18">
        <v>690644.31880000001</v>
      </c>
      <c r="M88" s="13"/>
      <c r="N88" s="18">
        <v>689285.92</v>
      </c>
      <c r="O88" s="18">
        <v>5688.72</v>
      </c>
      <c r="P88" s="18">
        <v>694974.64</v>
      </c>
      <c r="Q88" s="13"/>
      <c r="R88" s="19"/>
      <c r="S88" s="19"/>
      <c r="T88" s="19"/>
    </row>
    <row r="89" spans="1:20" x14ac:dyDescent="0.25">
      <c r="A89" s="16"/>
      <c r="B89" s="13"/>
      <c r="C89" s="13"/>
      <c r="D89" s="13"/>
      <c r="E89" s="13">
        <v>157</v>
      </c>
      <c r="F89" s="13"/>
      <c r="G89" s="13"/>
      <c r="H89" s="13">
        <v>0</v>
      </c>
      <c r="I89" s="13"/>
      <c r="J89" s="14">
        <f>SUM(J87:J88)</f>
        <v>1130516.6916</v>
      </c>
      <c r="K89" s="14">
        <f>SUM(K87:K88)</f>
        <v>21966.4764</v>
      </c>
      <c r="L89" s="14">
        <f>SUM(J89:K89)</f>
        <v>1152483.1680000001</v>
      </c>
      <c r="M89" s="13"/>
      <c r="N89" s="14">
        <f>SUM(N87:N88)</f>
        <v>1060833.6000000001</v>
      </c>
      <c r="O89" s="14">
        <f>SUM(O87:O88)</f>
        <v>66048.099999999991</v>
      </c>
      <c r="P89" s="14">
        <f>SUM(N89:O89)</f>
        <v>1126881.7000000002</v>
      </c>
      <c r="Q89" s="13"/>
      <c r="R89" s="15">
        <f>+(N89-J89)/J89</f>
        <v>-6.1638268694094819E-2</v>
      </c>
      <c r="S89" s="15">
        <f t="shared" ref="S89" si="24">+(O89-K89)/K89</f>
        <v>2.0067680768318397</v>
      </c>
      <c r="T89" s="15">
        <f>+(P89-L89)/L89</f>
        <v>-2.2214179530646191E-2</v>
      </c>
    </row>
    <row r="90" spans="1:20" x14ac:dyDescent="0.25">
      <c r="A90" s="13"/>
      <c r="B90" s="13"/>
      <c r="C90" s="13"/>
      <c r="D90" s="13"/>
      <c r="E90" s="13"/>
      <c r="F90" s="13"/>
      <c r="G90" s="13"/>
      <c r="H90" s="13"/>
      <c r="I90" s="13"/>
      <c r="J90" s="14"/>
      <c r="K90" s="14"/>
      <c r="L90" s="14"/>
      <c r="M90" s="13"/>
      <c r="N90" s="14"/>
      <c r="O90" s="14"/>
      <c r="P90" s="14"/>
      <c r="Q90" s="13"/>
      <c r="R90" s="15"/>
      <c r="S90" s="15"/>
      <c r="T90" s="15"/>
    </row>
    <row r="91" spans="1:20" x14ac:dyDescent="0.25">
      <c r="A91" s="16">
        <v>44743</v>
      </c>
      <c r="B91" s="13" t="s">
        <v>14</v>
      </c>
      <c r="C91" s="13"/>
      <c r="D91" s="13"/>
      <c r="E91" s="13"/>
      <c r="F91" s="13"/>
      <c r="G91" s="13"/>
      <c r="H91" s="13"/>
      <c r="I91" s="13"/>
      <c r="J91" s="14">
        <v>689493.60219999996</v>
      </c>
      <c r="K91" s="14">
        <v>20513.493999999999</v>
      </c>
      <c r="L91" s="14">
        <v>710007.09619999991</v>
      </c>
      <c r="M91" s="13"/>
      <c r="N91" s="14">
        <v>604924.59</v>
      </c>
      <c r="O91" s="14">
        <v>115630.91</v>
      </c>
      <c r="P91" s="14">
        <v>720555.5</v>
      </c>
      <c r="Q91" s="13"/>
      <c r="R91" s="15"/>
      <c r="S91" s="15"/>
      <c r="T91" s="15"/>
    </row>
    <row r="92" spans="1:20" ht="15.75" thickBot="1" x14ac:dyDescent="0.3">
      <c r="A92" s="16">
        <v>44743</v>
      </c>
      <c r="B92" s="13" t="s">
        <v>15</v>
      </c>
      <c r="C92" s="13"/>
      <c r="D92" s="17"/>
      <c r="E92" s="17"/>
      <c r="F92" s="13"/>
      <c r="G92" s="17"/>
      <c r="H92" s="17"/>
      <c r="I92" s="13"/>
      <c r="J92" s="18">
        <v>641805.68290000001</v>
      </c>
      <c r="K92" s="18">
        <v>2077.4164000000001</v>
      </c>
      <c r="L92" s="18">
        <v>643883.0993</v>
      </c>
      <c r="M92" s="13"/>
      <c r="N92" s="18">
        <v>684455.76</v>
      </c>
      <c r="O92" s="18">
        <v>4362.42</v>
      </c>
      <c r="P92" s="18">
        <v>688818.18</v>
      </c>
      <c r="Q92" s="13"/>
      <c r="R92" s="19"/>
      <c r="S92" s="19"/>
      <c r="T92" s="19"/>
    </row>
    <row r="93" spans="1:20" x14ac:dyDescent="0.25">
      <c r="A93" s="16"/>
      <c r="B93" s="13"/>
      <c r="C93" s="13"/>
      <c r="D93" s="13"/>
      <c r="E93" s="13">
        <v>154</v>
      </c>
      <c r="F93" s="13"/>
      <c r="G93" s="13"/>
      <c r="H93" s="13">
        <v>0</v>
      </c>
      <c r="I93" s="13"/>
      <c r="J93" s="14">
        <f>SUM(J91:J92)</f>
        <v>1331299.2851</v>
      </c>
      <c r="K93" s="14">
        <f>SUM(K91:K92)</f>
        <v>22590.910400000001</v>
      </c>
      <c r="L93" s="14">
        <f>SUM(J93:K93)</f>
        <v>1353890.1954999999</v>
      </c>
      <c r="M93" s="13"/>
      <c r="N93" s="14">
        <f>SUM(N91:N92)</f>
        <v>1289380.3500000001</v>
      </c>
      <c r="O93" s="14">
        <f>SUM(O91:O92)</f>
        <v>119993.33</v>
      </c>
      <c r="P93" s="14">
        <f>SUM(N93:O93)</f>
        <v>1409373.6800000002</v>
      </c>
      <c r="Q93" s="13"/>
      <c r="R93" s="15">
        <f>+(N93-J93)/J93</f>
        <v>-3.1487236242939289E-2</v>
      </c>
      <c r="S93" s="15">
        <f t="shared" ref="S93" si="25">+(O93-K93)/K93</f>
        <v>4.3115756680616109</v>
      </c>
      <c r="T93" s="15">
        <f>+(P93-L93)/L93</f>
        <v>4.0980786096548892E-2</v>
      </c>
    </row>
    <row r="94" spans="1:20" x14ac:dyDescent="0.25">
      <c r="A94" s="13"/>
      <c r="B94" s="13"/>
      <c r="C94" s="13"/>
      <c r="D94" s="13"/>
      <c r="E94" s="13"/>
      <c r="F94" s="13"/>
      <c r="G94" s="13"/>
      <c r="H94" s="13"/>
      <c r="I94" s="13"/>
      <c r="J94" s="14"/>
      <c r="K94" s="14"/>
      <c r="L94" s="14"/>
      <c r="M94" s="13"/>
      <c r="N94" s="14"/>
      <c r="O94" s="14"/>
      <c r="P94" s="14"/>
      <c r="Q94" s="13"/>
      <c r="R94" s="15"/>
      <c r="S94" s="15"/>
      <c r="T94" s="15"/>
    </row>
    <row r="95" spans="1:20" x14ac:dyDescent="0.25">
      <c r="A95" s="16">
        <v>44774</v>
      </c>
      <c r="B95" s="13" t="s">
        <v>14</v>
      </c>
      <c r="C95" s="13"/>
      <c r="D95" s="13"/>
      <c r="E95" s="13"/>
      <c r="F95" s="13"/>
      <c r="G95" s="13"/>
      <c r="H95" s="13"/>
      <c r="I95" s="13"/>
      <c r="J95" s="14">
        <v>459950.82919999998</v>
      </c>
      <c r="K95" s="14">
        <v>35953.525999999998</v>
      </c>
      <c r="L95" s="14">
        <v>495904.35519999999</v>
      </c>
      <c r="M95" s="13"/>
      <c r="N95" s="14">
        <v>434768.74</v>
      </c>
      <c r="O95" s="14">
        <v>101637.18</v>
      </c>
      <c r="P95" s="14">
        <v>536405.91999999993</v>
      </c>
      <c r="Q95" s="13"/>
      <c r="R95" s="15"/>
      <c r="S95" s="15"/>
      <c r="T95" s="15"/>
    </row>
    <row r="96" spans="1:20" ht="15.75" thickBot="1" x14ac:dyDescent="0.3">
      <c r="A96" s="16">
        <v>44774</v>
      </c>
      <c r="B96" s="13" t="s">
        <v>15</v>
      </c>
      <c r="C96" s="13"/>
      <c r="D96" s="17"/>
      <c r="E96" s="17"/>
      <c r="F96" s="13"/>
      <c r="G96" s="17"/>
      <c r="H96" s="17"/>
      <c r="I96" s="13"/>
      <c r="J96" s="18">
        <v>615291.53859999997</v>
      </c>
      <c r="K96" s="18">
        <v>1964.3463999999999</v>
      </c>
      <c r="L96" s="18">
        <v>617255.88500000001</v>
      </c>
      <c r="M96" s="13"/>
      <c r="N96" s="18">
        <v>662920.93999999994</v>
      </c>
      <c r="O96" s="18">
        <v>2404.88</v>
      </c>
      <c r="P96" s="18">
        <v>665325.81999999995</v>
      </c>
      <c r="Q96" s="13"/>
      <c r="R96" s="19"/>
      <c r="S96" s="19"/>
      <c r="T96" s="19"/>
    </row>
    <row r="97" spans="1:20" x14ac:dyDescent="0.25">
      <c r="A97" s="16"/>
      <c r="B97" s="13"/>
      <c r="C97" s="13"/>
      <c r="D97" s="13"/>
      <c r="E97" s="13">
        <v>158</v>
      </c>
      <c r="F97" s="13"/>
      <c r="G97" s="13"/>
      <c r="H97" s="13">
        <v>0</v>
      </c>
      <c r="I97" s="13"/>
      <c r="J97" s="14">
        <f>SUM(J95:J96)</f>
        <v>1075242.3677999999</v>
      </c>
      <c r="K97" s="14">
        <f>SUM(K95:K96)</f>
        <v>37917.8724</v>
      </c>
      <c r="L97" s="14">
        <f>SUM(J97:K97)</f>
        <v>1113160.2401999999</v>
      </c>
      <c r="M97" s="13"/>
      <c r="N97" s="14">
        <f>SUM(N95:N96)</f>
        <v>1097689.68</v>
      </c>
      <c r="O97" s="14">
        <f>SUM(O95:O96)</f>
        <v>104042.06</v>
      </c>
      <c r="P97" s="14">
        <f>SUM(N97:O97)</f>
        <v>1201731.74</v>
      </c>
      <c r="Q97" s="13"/>
      <c r="R97" s="15">
        <f>+(N97-J97)/J97</f>
        <v>2.0876513865360772E-2</v>
      </c>
      <c r="S97" s="15">
        <f t="shared" ref="S97" si="26">+(O97-K97)/K97</f>
        <v>1.7438791634311213</v>
      </c>
      <c r="T97" s="15">
        <f>+(P97-L97)/L97</f>
        <v>7.9567609946333148E-2</v>
      </c>
    </row>
    <row r="98" spans="1:20" x14ac:dyDescent="0.25">
      <c r="A98" s="13"/>
      <c r="B98" s="13"/>
      <c r="C98" s="13"/>
      <c r="D98" s="13"/>
      <c r="E98" s="13"/>
      <c r="F98" s="13"/>
      <c r="G98" s="13"/>
      <c r="H98" s="13"/>
      <c r="I98" s="13"/>
      <c r="J98" s="14"/>
      <c r="K98" s="14"/>
      <c r="L98" s="14"/>
      <c r="M98" s="13"/>
      <c r="N98" s="14"/>
      <c r="O98" s="14"/>
      <c r="P98" s="14"/>
      <c r="Q98" s="13"/>
      <c r="R98" s="15"/>
      <c r="S98" s="15"/>
      <c r="T98" s="15"/>
    </row>
    <row r="99" spans="1:20" x14ac:dyDescent="0.25">
      <c r="A99" s="16">
        <v>44805</v>
      </c>
      <c r="B99" s="13" t="s">
        <v>14</v>
      </c>
      <c r="C99" s="13"/>
      <c r="D99" s="13"/>
      <c r="E99" s="13"/>
      <c r="F99" s="13"/>
      <c r="G99" s="13"/>
      <c r="H99" s="13"/>
      <c r="I99" s="13"/>
      <c r="J99" s="14">
        <v>445059.3492</v>
      </c>
      <c r="K99" s="14">
        <v>28920.486000000001</v>
      </c>
      <c r="L99" s="14">
        <v>473979.83519999997</v>
      </c>
      <c r="M99" s="13"/>
      <c r="N99" s="14">
        <v>427735.45</v>
      </c>
      <c r="O99" s="14">
        <v>85863.39</v>
      </c>
      <c r="P99" s="14">
        <v>513598.84</v>
      </c>
      <c r="Q99" s="13"/>
      <c r="R99" s="15"/>
      <c r="S99" s="15"/>
      <c r="T99" s="15"/>
    </row>
    <row r="100" spans="1:20" ht="15.75" thickBot="1" x14ac:dyDescent="0.3">
      <c r="A100" s="16">
        <v>44805</v>
      </c>
      <c r="B100" s="13" t="s">
        <v>15</v>
      </c>
      <c r="C100" s="13"/>
      <c r="D100" s="17"/>
      <c r="E100" s="17"/>
      <c r="F100" s="13"/>
      <c r="G100" s="17"/>
      <c r="H100" s="17"/>
      <c r="I100" s="13"/>
      <c r="J100" s="18">
        <v>613900.05429999996</v>
      </c>
      <c r="K100" s="18">
        <v>2272.1763999999998</v>
      </c>
      <c r="L100" s="18">
        <v>616172.23069999996</v>
      </c>
      <c r="M100" s="13"/>
      <c r="N100" s="18">
        <v>645772.01</v>
      </c>
      <c r="O100" s="18">
        <v>3107.07</v>
      </c>
      <c r="P100" s="18">
        <v>648879.07999999996</v>
      </c>
      <c r="Q100" s="13"/>
      <c r="R100" s="19"/>
      <c r="S100" s="19"/>
      <c r="T100" s="19"/>
    </row>
    <row r="101" spans="1:20" x14ac:dyDescent="0.25">
      <c r="A101" s="16"/>
      <c r="B101" s="13"/>
      <c r="C101" s="13"/>
      <c r="D101" s="13"/>
      <c r="E101" s="13">
        <v>160</v>
      </c>
      <c r="F101" s="13"/>
      <c r="G101" s="13"/>
      <c r="H101" s="13">
        <v>0</v>
      </c>
      <c r="I101" s="13"/>
      <c r="J101" s="14">
        <f>SUM(J99:J100)</f>
        <v>1058959.4035</v>
      </c>
      <c r="K101" s="14">
        <f>SUM(K99:K100)</f>
        <v>31192.662400000001</v>
      </c>
      <c r="L101" s="14">
        <f>SUM(L99:L100)</f>
        <v>1090152.0658999998</v>
      </c>
      <c r="M101" s="13"/>
      <c r="N101" s="14">
        <f>SUM(N99:N100)</f>
        <v>1073507.46</v>
      </c>
      <c r="O101" s="14">
        <f>SUM(O99:O100)</f>
        <v>88970.46</v>
      </c>
      <c r="P101" s="14">
        <f>SUM(P99:P100)</f>
        <v>1162477.92</v>
      </c>
      <c r="Q101" s="13"/>
      <c r="R101" s="15">
        <f>+(N101-J101)/J101</f>
        <v>1.3738068194037192E-2</v>
      </c>
      <c r="S101" s="15">
        <f t="shared" ref="S101" si="27">+(O101-K101)/K101</f>
        <v>1.8522881073466817</v>
      </c>
      <c r="T101" s="15">
        <f>+(P101-L101)/L101</f>
        <v>6.6344738832641539E-2</v>
      </c>
    </row>
    <row r="102" spans="1:20" x14ac:dyDescent="0.25">
      <c r="A102" s="13"/>
      <c r="B102" s="13"/>
      <c r="C102" s="13"/>
      <c r="D102" s="13"/>
      <c r="E102" s="13"/>
      <c r="F102" s="13"/>
      <c r="G102" s="13"/>
      <c r="H102" s="13"/>
      <c r="I102" s="13"/>
      <c r="J102" s="14"/>
      <c r="K102" s="14"/>
      <c r="L102" s="14"/>
      <c r="M102" s="13"/>
      <c r="N102" s="14"/>
      <c r="O102" s="14"/>
      <c r="P102" s="14"/>
      <c r="Q102" s="13"/>
      <c r="R102" s="15"/>
      <c r="S102" s="15"/>
      <c r="T102" s="15"/>
    </row>
    <row r="103" spans="1:20" x14ac:dyDescent="0.25">
      <c r="A103" s="16">
        <v>44835</v>
      </c>
      <c r="B103" s="13" t="s">
        <v>14</v>
      </c>
      <c r="C103" s="13"/>
      <c r="D103" s="13"/>
      <c r="E103" s="13"/>
      <c r="F103" s="13"/>
      <c r="G103" s="13"/>
      <c r="H103" s="13"/>
      <c r="I103" s="13"/>
      <c r="J103" s="14">
        <v>459834.15919999999</v>
      </c>
      <c r="K103" s="14">
        <v>28193.188999999998</v>
      </c>
      <c r="L103" s="14">
        <v>488027.34820000001</v>
      </c>
      <c r="M103" s="13"/>
      <c r="N103" s="14">
        <v>447104.24</v>
      </c>
      <c r="O103" s="14">
        <v>95195.43</v>
      </c>
      <c r="P103" s="14">
        <v>542299.66999999993</v>
      </c>
      <c r="Q103" s="13"/>
      <c r="R103" s="15"/>
      <c r="S103" s="15"/>
      <c r="T103" s="15"/>
    </row>
    <row r="104" spans="1:20" ht="15.75" thickBot="1" x14ac:dyDescent="0.3">
      <c r="A104" s="16">
        <v>44835</v>
      </c>
      <c r="B104" s="13" t="s">
        <v>15</v>
      </c>
      <c r="C104" s="13"/>
      <c r="D104" s="17"/>
      <c r="E104" s="17"/>
      <c r="F104" s="13"/>
      <c r="G104" s="17"/>
      <c r="H104" s="17"/>
      <c r="I104" s="13"/>
      <c r="J104" s="18">
        <v>613205.37549999997</v>
      </c>
      <c r="K104" s="18">
        <v>1962.6564000000001</v>
      </c>
      <c r="L104" s="18">
        <v>615168.03189999994</v>
      </c>
      <c r="M104" s="13"/>
      <c r="N104" s="18">
        <v>646475.32999999996</v>
      </c>
      <c r="O104" s="18">
        <v>2609.41</v>
      </c>
      <c r="P104" s="18">
        <v>649084.74</v>
      </c>
      <c r="Q104" s="13"/>
      <c r="R104" s="19"/>
      <c r="S104" s="19"/>
      <c r="T104" s="19"/>
    </row>
    <row r="105" spans="1:20" x14ac:dyDescent="0.25">
      <c r="A105" s="16"/>
      <c r="B105" s="13"/>
      <c r="C105" s="13"/>
      <c r="D105" s="13"/>
      <c r="E105" s="13">
        <v>159</v>
      </c>
      <c r="F105" s="13"/>
      <c r="G105" s="13"/>
      <c r="H105" s="13">
        <v>0</v>
      </c>
      <c r="I105" s="13"/>
      <c r="J105" s="14">
        <f>SUM(J103:J104)</f>
        <v>1073039.5347</v>
      </c>
      <c r="K105" s="14">
        <f>SUM(K103:K104)</f>
        <v>30155.845399999998</v>
      </c>
      <c r="L105" s="14">
        <f>SUM(L103:L104)</f>
        <v>1103195.3801</v>
      </c>
      <c r="M105" s="13"/>
      <c r="N105" s="14">
        <f>SUM(N103:N104)</f>
        <v>1093579.5699999998</v>
      </c>
      <c r="O105" s="14">
        <f>SUM(O103:O104)</f>
        <v>97804.84</v>
      </c>
      <c r="P105" s="14">
        <f>SUM(P103:P104)</f>
        <v>1191384.4099999999</v>
      </c>
      <c r="Q105" s="13"/>
      <c r="R105" s="15">
        <f>+(N105-J105)/J105</f>
        <v>1.9141918480890315E-2</v>
      </c>
      <c r="S105" s="15">
        <f t="shared" ref="S105" si="28">+(O105-K105)/K105</f>
        <v>2.2433128205386015</v>
      </c>
      <c r="T105" s="15">
        <f>+(P105-L105)/L105</f>
        <v>7.9939629453493546E-2</v>
      </c>
    </row>
    <row r="106" spans="1:20" x14ac:dyDescent="0.25">
      <c r="A106" s="16"/>
      <c r="B106" s="13"/>
      <c r="C106" s="13"/>
      <c r="D106" s="13"/>
      <c r="E106" s="13"/>
      <c r="F106" s="13"/>
      <c r="G106" s="13"/>
      <c r="H106" s="13"/>
      <c r="I106" s="13"/>
      <c r="J106" s="14"/>
      <c r="K106" s="14"/>
      <c r="L106" s="14"/>
      <c r="M106" s="13"/>
      <c r="N106" s="14"/>
      <c r="O106" s="14"/>
      <c r="P106" s="14"/>
      <c r="Q106" s="13"/>
      <c r="R106" s="15"/>
      <c r="S106" s="15"/>
      <c r="T106" s="15"/>
    </row>
    <row r="107" spans="1:20" x14ac:dyDescent="0.25">
      <c r="A107" s="16">
        <v>44866</v>
      </c>
      <c r="B107" s="13" t="s">
        <v>14</v>
      </c>
      <c r="C107" s="13"/>
      <c r="D107" s="13"/>
      <c r="E107" s="13"/>
      <c r="F107" s="13"/>
      <c r="G107" s="13"/>
      <c r="H107" s="13"/>
      <c r="I107" s="13"/>
      <c r="J107" s="14">
        <v>460067.49920000002</v>
      </c>
      <c r="K107" s="14">
        <v>25249.574000000001</v>
      </c>
      <c r="L107" s="14">
        <v>485317.07320000004</v>
      </c>
      <c r="M107" s="13"/>
      <c r="N107" s="14">
        <v>428974.71</v>
      </c>
      <c r="O107" s="14">
        <v>108489.04</v>
      </c>
      <c r="P107" s="14">
        <v>537463.75</v>
      </c>
      <c r="Q107" s="13"/>
      <c r="R107" s="15"/>
      <c r="S107" s="15"/>
      <c r="T107" s="15"/>
    </row>
    <row r="108" spans="1:20" ht="15.75" thickBot="1" x14ac:dyDescent="0.3">
      <c r="A108" s="16">
        <v>44866</v>
      </c>
      <c r="B108" s="13" t="s">
        <v>15</v>
      </c>
      <c r="C108" s="13"/>
      <c r="D108" s="17"/>
      <c r="E108" s="17"/>
      <c r="F108" s="13"/>
      <c r="G108" s="17"/>
      <c r="H108" s="17"/>
      <c r="I108" s="13"/>
      <c r="J108" s="18">
        <v>613431.66350000002</v>
      </c>
      <c r="K108" s="18">
        <v>1962.6564000000001</v>
      </c>
      <c r="L108" s="18">
        <v>615394.3199</v>
      </c>
      <c r="M108" s="13"/>
      <c r="N108" s="18">
        <v>635175.82999999996</v>
      </c>
      <c r="O108" s="18">
        <v>1627.44</v>
      </c>
      <c r="P108" s="18">
        <v>636803.2699999999</v>
      </c>
      <c r="Q108" s="13"/>
      <c r="R108" s="19"/>
      <c r="S108" s="19"/>
      <c r="T108" s="19"/>
    </row>
    <row r="109" spans="1:20" x14ac:dyDescent="0.25">
      <c r="A109" s="16"/>
      <c r="B109" s="13"/>
      <c r="C109" s="13"/>
      <c r="D109" s="13"/>
      <c r="E109" s="13">
        <v>161</v>
      </c>
      <c r="F109" s="13"/>
      <c r="G109" s="13"/>
      <c r="H109" s="13">
        <v>0</v>
      </c>
      <c r="I109" s="13"/>
      <c r="J109" s="14">
        <f>SUM(J107:J108)</f>
        <v>1073499.1627</v>
      </c>
      <c r="K109" s="14">
        <f>SUM(K107:K108)</f>
        <v>27212.2304</v>
      </c>
      <c r="L109" s="14">
        <f>SUM(L107:L108)</f>
        <v>1100711.3931</v>
      </c>
      <c r="M109" s="13"/>
      <c r="N109" s="14">
        <f>SUM(N107:N108)</f>
        <v>1064150.54</v>
      </c>
      <c r="O109" s="14">
        <f>SUM(O107:O108)</f>
        <v>110116.48</v>
      </c>
      <c r="P109" s="14">
        <f>SUM(P107:P108)</f>
        <v>1174267.02</v>
      </c>
      <c r="Q109" s="13"/>
      <c r="R109" s="15">
        <f>+(N109-J109)/J109</f>
        <v>-8.7085514594038987E-3</v>
      </c>
      <c r="S109" s="15">
        <f t="shared" ref="S109" si="29">+(O109-K109)/K109</f>
        <v>3.046580466994723</v>
      </c>
      <c r="T109" s="15">
        <f>+(P109-L109)/L109</f>
        <v>6.6825534250936458E-2</v>
      </c>
    </row>
    <row r="110" spans="1:20" x14ac:dyDescent="0.25">
      <c r="A110" s="13"/>
      <c r="B110" s="13"/>
      <c r="C110" s="13"/>
      <c r="D110" s="13"/>
      <c r="E110" s="13"/>
      <c r="F110" s="13"/>
      <c r="G110" s="13"/>
      <c r="H110" s="13"/>
      <c r="I110" s="13"/>
      <c r="J110" s="14"/>
      <c r="K110" s="14"/>
      <c r="L110" s="14"/>
      <c r="M110" s="13"/>
      <c r="N110" s="14"/>
      <c r="O110" s="14"/>
      <c r="P110" s="14"/>
      <c r="Q110" s="13"/>
      <c r="R110" s="15"/>
      <c r="S110" s="15"/>
      <c r="T110" s="15"/>
    </row>
    <row r="111" spans="1:20" x14ac:dyDescent="0.25">
      <c r="A111" s="16">
        <v>44896</v>
      </c>
      <c r="B111" s="13" t="s">
        <v>14</v>
      </c>
      <c r="C111" s="13"/>
      <c r="D111" s="13"/>
      <c r="E111" s="13"/>
      <c r="F111" s="13"/>
      <c r="G111" s="13"/>
      <c r="H111" s="13"/>
      <c r="I111" s="13"/>
      <c r="J111" s="14">
        <v>678008.96219999995</v>
      </c>
      <c r="K111" s="14">
        <v>43905.53</v>
      </c>
      <c r="L111" s="14">
        <v>721914.49219999998</v>
      </c>
      <c r="M111" s="13"/>
      <c r="N111" s="14">
        <v>678136.06</v>
      </c>
      <c r="O111" s="14">
        <v>128632.89</v>
      </c>
      <c r="P111" s="14">
        <v>806768.95000000007</v>
      </c>
      <c r="Q111" s="13"/>
      <c r="R111" s="15"/>
      <c r="S111" s="15"/>
      <c r="T111" s="15"/>
    </row>
    <row r="112" spans="1:20" ht="15.75" thickBot="1" x14ac:dyDescent="0.3">
      <c r="A112" s="16">
        <v>44896</v>
      </c>
      <c r="B112" s="13" t="s">
        <v>15</v>
      </c>
      <c r="C112" s="13"/>
      <c r="D112" s="17"/>
      <c r="E112" s="17"/>
      <c r="F112" s="13"/>
      <c r="G112" s="17"/>
      <c r="H112" s="17"/>
      <c r="I112" s="13"/>
      <c r="J112" s="18">
        <v>636765.00780000002</v>
      </c>
      <c r="K112" s="18">
        <v>2393.6264000000001</v>
      </c>
      <c r="L112" s="18">
        <v>639158.63419999997</v>
      </c>
      <c r="M112" s="13"/>
      <c r="N112" s="18">
        <v>694445.9</v>
      </c>
      <c r="O112" s="18">
        <v>3756.5</v>
      </c>
      <c r="P112" s="18">
        <v>698202.4</v>
      </c>
      <c r="Q112" s="13"/>
      <c r="R112" s="19"/>
      <c r="S112" s="19"/>
      <c r="T112" s="19"/>
    </row>
    <row r="113" spans="1:20" x14ac:dyDescent="0.25">
      <c r="A113" s="16"/>
      <c r="B113" s="13"/>
      <c r="C113" s="13"/>
      <c r="D113" s="13"/>
      <c r="E113" s="13">
        <v>159</v>
      </c>
      <c r="F113" s="13"/>
      <c r="G113" s="13"/>
      <c r="H113" s="13">
        <v>0</v>
      </c>
      <c r="I113" s="13"/>
      <c r="J113" s="14">
        <f>SUM(J111:J112)</f>
        <v>1314773.97</v>
      </c>
      <c r="K113" s="14">
        <f>SUM(K111:K112)</f>
        <v>46299.1564</v>
      </c>
      <c r="L113" s="14">
        <f>SUM(L111:L112)</f>
        <v>1361073.1264</v>
      </c>
      <c r="M113" s="13"/>
      <c r="N113" s="14">
        <f>SUM(N111:N112)</f>
        <v>1372581.96</v>
      </c>
      <c r="O113" s="14">
        <f>SUM(O111:O112)</f>
        <v>132389.39000000001</v>
      </c>
      <c r="P113" s="14">
        <f>SUM(P111:P112)</f>
        <v>1504971.35</v>
      </c>
      <c r="Q113" s="13"/>
      <c r="R113" s="15">
        <f>+(N113-J113)/J113</f>
        <v>4.3968006150897548E-2</v>
      </c>
      <c r="S113" s="15">
        <f t="shared" ref="S113" si="30">+(O113-K113)/K113</f>
        <v>1.8594341731893846</v>
      </c>
      <c r="T113" s="15">
        <f>+(P113-L113)/L113</f>
        <v>0.10572409432592861</v>
      </c>
    </row>
    <row r="114" spans="1:20" x14ac:dyDescent="0.25">
      <c r="A114" s="13"/>
      <c r="B114" s="13"/>
      <c r="C114" s="13"/>
      <c r="D114" s="13"/>
      <c r="E114" s="13"/>
      <c r="F114" s="13"/>
      <c r="G114" s="13"/>
      <c r="H114" s="13"/>
      <c r="I114" s="13"/>
      <c r="J114" s="14"/>
      <c r="K114" s="14"/>
      <c r="L114" s="14"/>
      <c r="M114" s="13"/>
      <c r="N114" s="14"/>
      <c r="O114" s="14"/>
      <c r="P114" s="14"/>
      <c r="Q114" s="13"/>
      <c r="R114" s="15"/>
      <c r="S114" s="15"/>
      <c r="T114" s="15"/>
    </row>
    <row r="115" spans="1:20" x14ac:dyDescent="0.25">
      <c r="A115" s="20" t="s">
        <v>19</v>
      </c>
      <c r="B115" s="13" t="s">
        <v>14</v>
      </c>
      <c r="C115" s="13"/>
      <c r="D115" s="13"/>
      <c r="E115" s="13"/>
      <c r="F115" s="13"/>
      <c r="G115" s="13"/>
      <c r="H115" s="13"/>
      <c r="I115" s="13"/>
      <c r="J115" s="14">
        <f t="shared" ref="J115:L116" si="31">J111+J107+J103+J99+J95+J91+J87+J83+J79+J75+J71+J67</f>
        <v>5967385.5718999999</v>
      </c>
      <c r="K115" s="14">
        <f t="shared" si="31"/>
        <v>355454.83199999994</v>
      </c>
      <c r="L115" s="14">
        <f t="shared" si="31"/>
        <v>6322840.4038999993</v>
      </c>
      <c r="M115" s="13"/>
      <c r="N115" s="14">
        <f t="shared" ref="N115:P116" si="32">N111+N107+N103+N99+N95+N91+N87+N83+N79+N75+N71+N67</f>
        <v>5561374.2699999996</v>
      </c>
      <c r="O115" s="14">
        <f t="shared" si="32"/>
        <v>999835.1</v>
      </c>
      <c r="P115" s="14">
        <f t="shared" si="32"/>
        <v>6561209.3699999992</v>
      </c>
      <c r="Q115" s="13"/>
      <c r="R115" s="15"/>
      <c r="S115" s="15"/>
      <c r="T115" s="15"/>
    </row>
    <row r="116" spans="1:20" ht="15.75" thickBot="1" x14ac:dyDescent="0.3">
      <c r="A116" s="20" t="s">
        <v>19</v>
      </c>
      <c r="B116" s="13" t="s">
        <v>15</v>
      </c>
      <c r="C116" s="13"/>
      <c r="D116" s="17"/>
      <c r="E116" s="17"/>
      <c r="F116" s="13"/>
      <c r="G116" s="17"/>
      <c r="H116" s="17"/>
      <c r="I116" s="13"/>
      <c r="J116" s="18">
        <f t="shared" si="31"/>
        <v>7892470.9554000003</v>
      </c>
      <c r="K116" s="18">
        <f t="shared" si="31"/>
        <v>25184.966800000002</v>
      </c>
      <c r="L116" s="18">
        <f t="shared" si="31"/>
        <v>7917655.9221999999</v>
      </c>
      <c r="M116" s="13"/>
      <c r="N116" s="18">
        <f t="shared" si="32"/>
        <v>8022780.1699999999</v>
      </c>
      <c r="O116" s="18">
        <f t="shared" si="32"/>
        <v>42985.53</v>
      </c>
      <c r="P116" s="18">
        <f t="shared" si="32"/>
        <v>8065765.7000000002</v>
      </c>
      <c r="Q116" s="13"/>
      <c r="R116" s="19"/>
      <c r="S116" s="19"/>
      <c r="T116" s="19"/>
    </row>
    <row r="117" spans="1:20" x14ac:dyDescent="0.25">
      <c r="A117" s="16"/>
      <c r="B117" s="13"/>
      <c r="C117" s="13"/>
      <c r="D117" s="13"/>
      <c r="E117" s="13"/>
      <c r="F117" s="13"/>
      <c r="G117" s="13"/>
      <c r="H117" s="13"/>
      <c r="I117" s="13"/>
      <c r="J117" s="14">
        <f t="shared" ref="J117:L117" si="33">SUM(J69,J73,J77,J81,J85,J89,J93,J97,J101,J105,J109,J113)</f>
        <v>13859856.5273</v>
      </c>
      <c r="K117" s="14">
        <f t="shared" si="33"/>
        <v>380639.79879999999</v>
      </c>
      <c r="L117" s="14">
        <f t="shared" si="33"/>
        <v>14240496.326100001</v>
      </c>
      <c r="M117" s="13"/>
      <c r="N117" s="14">
        <f t="shared" ref="N117:P117" si="34">SUM(N69,N73,N77,N81,N85,N89,N93,N97,N101,N105,N109,N113)</f>
        <v>13584154.440000001</v>
      </c>
      <c r="O117" s="14">
        <f t="shared" si="34"/>
        <v>1042820.6299999999</v>
      </c>
      <c r="P117" s="14">
        <f t="shared" si="34"/>
        <v>14626975.07</v>
      </c>
      <c r="Q117" s="13"/>
      <c r="R117" s="15">
        <f>+(N117-J117)/J117</f>
        <v>-1.9892131405324698E-2</v>
      </c>
      <c r="S117" s="15">
        <f t="shared" ref="S117" si="35">+(O117-K117)/K117</f>
        <v>1.7396521154319187</v>
      </c>
      <c r="T117" s="23">
        <f>+(P117-L117)/L117</f>
        <v>2.7139415301955482E-2</v>
      </c>
    </row>
    <row r="118" spans="1:20" x14ac:dyDescent="0.25">
      <c r="A118" s="26"/>
      <c r="B118" s="26"/>
      <c r="C118" s="26"/>
      <c r="D118" s="26"/>
      <c r="E118" s="26"/>
      <c r="F118" s="26"/>
      <c r="G118" s="26"/>
      <c r="H118" s="26"/>
      <c r="I118" s="26"/>
      <c r="J118" s="25"/>
      <c r="K118" s="25"/>
      <c r="L118" s="25"/>
      <c r="M118" s="26"/>
      <c r="N118" s="25"/>
      <c r="O118" s="25"/>
      <c r="P118" s="25"/>
      <c r="Q118" s="26"/>
      <c r="R118" s="27"/>
      <c r="S118" s="27"/>
      <c r="T118" s="27"/>
    </row>
    <row r="119" spans="1:20" x14ac:dyDescent="0.25">
      <c r="A119" s="26"/>
      <c r="B119" s="26"/>
      <c r="C119" s="26"/>
      <c r="D119" s="26"/>
      <c r="E119" s="26"/>
      <c r="F119" s="26"/>
      <c r="G119" s="26"/>
      <c r="H119" s="26"/>
      <c r="I119" s="26"/>
      <c r="J119" s="25"/>
      <c r="K119" s="25"/>
      <c r="L119" s="25"/>
      <c r="M119" s="26"/>
      <c r="N119" s="25"/>
      <c r="O119" s="25"/>
      <c r="P119" s="25"/>
      <c r="Q119" s="26"/>
      <c r="R119" s="27"/>
      <c r="S119" s="27"/>
      <c r="T119" s="27"/>
    </row>
    <row r="120" spans="1:20" x14ac:dyDescent="0.25">
      <c r="A120" s="26"/>
      <c r="B120" s="26"/>
      <c r="C120" s="26"/>
      <c r="D120" s="26"/>
      <c r="E120" s="26"/>
      <c r="F120" s="26"/>
      <c r="G120" s="26"/>
      <c r="H120" s="26"/>
      <c r="I120" s="26"/>
      <c r="J120" s="25"/>
      <c r="K120" s="25"/>
      <c r="L120" s="25"/>
      <c r="M120" s="26"/>
      <c r="N120" s="25"/>
      <c r="O120" s="25"/>
      <c r="P120" s="25"/>
      <c r="Q120" s="26"/>
      <c r="R120" s="27"/>
      <c r="S120" s="27"/>
      <c r="T120" s="27"/>
    </row>
    <row r="121" spans="1:20" x14ac:dyDescent="0.25">
      <c r="A121" s="16">
        <v>44927</v>
      </c>
      <c r="B121" s="13" t="s">
        <v>14</v>
      </c>
      <c r="C121" s="13"/>
      <c r="D121" s="13"/>
      <c r="E121" s="13"/>
      <c r="F121" s="13"/>
      <c r="G121" s="13"/>
      <c r="H121" s="13"/>
      <c r="I121" s="13"/>
      <c r="J121" s="14">
        <v>420377.99800000002</v>
      </c>
      <c r="K121" s="14">
        <v>36415.94</v>
      </c>
      <c r="L121" s="14">
        <v>456793.93800000002</v>
      </c>
      <c r="M121" s="13"/>
      <c r="N121" s="14">
        <v>527964.56999999995</v>
      </c>
      <c r="O121" s="14">
        <v>47463.1</v>
      </c>
      <c r="P121" s="14">
        <v>575427.66999999993</v>
      </c>
      <c r="Q121" s="13"/>
      <c r="R121" s="15"/>
      <c r="S121" s="15"/>
      <c r="T121" s="15"/>
    </row>
    <row r="122" spans="1:20" ht="15.75" thickBot="1" x14ac:dyDescent="0.3">
      <c r="A122" s="16">
        <v>44927</v>
      </c>
      <c r="B122" s="13" t="s">
        <v>15</v>
      </c>
      <c r="C122" s="13"/>
      <c r="D122" s="17"/>
      <c r="E122" s="17"/>
      <c r="F122" s="13"/>
      <c r="G122" s="17"/>
      <c r="H122" s="17"/>
      <c r="I122" s="13"/>
      <c r="J122" s="18">
        <v>623202.49769999995</v>
      </c>
      <c r="K122" s="18">
        <v>2520.7337000000002</v>
      </c>
      <c r="L122" s="18">
        <v>625723.23139999993</v>
      </c>
      <c r="M122" s="13"/>
      <c r="N122" s="18">
        <v>630834.06000000006</v>
      </c>
      <c r="O122" s="18">
        <v>1876.75</v>
      </c>
      <c r="P122" s="18">
        <v>632710.81000000006</v>
      </c>
      <c r="Q122" s="13"/>
      <c r="R122" s="19"/>
      <c r="S122" s="19"/>
      <c r="T122" s="19"/>
    </row>
    <row r="123" spans="1:20" x14ac:dyDescent="0.25">
      <c r="A123" s="16"/>
      <c r="B123" s="13"/>
      <c r="C123" s="13"/>
      <c r="D123" s="13"/>
      <c r="E123" s="13">
        <v>157</v>
      </c>
      <c r="F123" s="13"/>
      <c r="G123" s="13"/>
      <c r="H123" s="13">
        <v>0</v>
      </c>
      <c r="I123" s="13"/>
      <c r="J123" s="14">
        <f>SUM(J121:J122)</f>
        <v>1043580.4957</v>
      </c>
      <c r="K123" s="14">
        <f>SUM(K121:K122)</f>
        <v>38936.673699999999</v>
      </c>
      <c r="L123" s="14">
        <f>SUM(L121:L122)</f>
        <v>1082517.1694</v>
      </c>
      <c r="M123" s="13"/>
      <c r="N123" s="14">
        <f>SUM(N121:N122)</f>
        <v>1158798.6299999999</v>
      </c>
      <c r="O123" s="14">
        <f>SUM(O121:O122)</f>
        <v>49339.85</v>
      </c>
      <c r="P123" s="14">
        <f>SUM(P121:P122)</f>
        <v>1208138.48</v>
      </c>
      <c r="Q123" s="13"/>
      <c r="R123" s="15">
        <f>+(N123-J123)/J123</f>
        <v>0.11040656161623194</v>
      </c>
      <c r="S123" s="15">
        <f t="shared" ref="S123" si="36">+(O123-K123)/K123</f>
        <v>0.26718194728585659</v>
      </c>
      <c r="T123" s="15">
        <f>+(P123-L123)/L123</f>
        <v>0.11604555950796355</v>
      </c>
    </row>
    <row r="124" spans="1:20" x14ac:dyDescent="0.25">
      <c r="A124" s="13"/>
      <c r="B124" s="13"/>
      <c r="C124" s="13"/>
      <c r="D124" s="13"/>
      <c r="E124" s="13"/>
      <c r="F124" s="13"/>
      <c r="G124" s="13"/>
      <c r="H124" s="13"/>
      <c r="I124" s="13"/>
      <c r="J124" s="14"/>
      <c r="K124" s="14"/>
      <c r="L124" s="14"/>
      <c r="M124" s="13"/>
      <c r="N124" s="14"/>
      <c r="O124" s="14"/>
      <c r="P124" s="14"/>
      <c r="Q124" s="13"/>
      <c r="R124" s="15"/>
      <c r="S124" s="15"/>
      <c r="T124" s="15"/>
    </row>
    <row r="125" spans="1:20" x14ac:dyDescent="0.25">
      <c r="A125" s="16">
        <v>44958</v>
      </c>
      <c r="B125" s="13" t="s">
        <v>14</v>
      </c>
      <c r="C125" s="13"/>
      <c r="D125" s="13"/>
      <c r="E125" s="13"/>
      <c r="F125" s="13"/>
      <c r="G125" s="13"/>
      <c r="H125" s="13"/>
      <c r="I125" s="13"/>
      <c r="J125" s="14">
        <v>356050.56599999999</v>
      </c>
      <c r="K125" s="14">
        <v>29141.412</v>
      </c>
      <c r="L125" s="14">
        <v>385191.978</v>
      </c>
      <c r="M125" s="13"/>
      <c r="N125" s="14">
        <v>450995.76</v>
      </c>
      <c r="O125" s="14">
        <v>72741.210000000006</v>
      </c>
      <c r="P125" s="14">
        <v>523736.97000000003</v>
      </c>
      <c r="Q125" s="13"/>
      <c r="R125" s="15"/>
      <c r="S125" s="15"/>
      <c r="T125" s="15"/>
    </row>
    <row r="126" spans="1:20" ht="15.75" thickBot="1" x14ac:dyDescent="0.3">
      <c r="A126" s="16">
        <v>44958</v>
      </c>
      <c r="B126" s="13" t="s">
        <v>15</v>
      </c>
      <c r="C126" s="13"/>
      <c r="D126" s="17"/>
      <c r="E126" s="17"/>
      <c r="F126" s="13"/>
      <c r="G126" s="17"/>
      <c r="H126" s="17"/>
      <c r="I126" s="13"/>
      <c r="J126" s="18">
        <v>637414.38569999998</v>
      </c>
      <c r="K126" s="18">
        <v>2520.7337000000002</v>
      </c>
      <c r="L126" s="18">
        <v>639935.11939999997</v>
      </c>
      <c r="M126" s="13"/>
      <c r="N126" s="18">
        <v>630858.61</v>
      </c>
      <c r="O126" s="18">
        <v>1832.91</v>
      </c>
      <c r="P126" s="18">
        <v>632691.52</v>
      </c>
      <c r="Q126" s="13"/>
      <c r="R126" s="19"/>
      <c r="S126" s="19"/>
      <c r="T126" s="19"/>
    </row>
    <row r="127" spans="1:20" x14ac:dyDescent="0.25">
      <c r="A127" s="16"/>
      <c r="B127" s="13"/>
      <c r="C127" s="13"/>
      <c r="D127" s="13"/>
      <c r="E127" s="13">
        <v>156</v>
      </c>
      <c r="F127" s="13"/>
      <c r="G127" s="13"/>
      <c r="H127" s="13">
        <v>0</v>
      </c>
      <c r="I127" s="13"/>
      <c r="J127" s="14">
        <f>SUM(J125:J126)</f>
        <v>993464.95169999998</v>
      </c>
      <c r="K127" s="14">
        <f>SUM(K125:K126)</f>
        <v>31662.145700000001</v>
      </c>
      <c r="L127" s="14">
        <f>SUM(L125:L126)</f>
        <v>1025127.0974</v>
      </c>
      <c r="M127" s="13"/>
      <c r="N127" s="14">
        <f>SUM(N125:N126)</f>
        <v>1081854.3700000001</v>
      </c>
      <c r="O127" s="14">
        <f>SUM(O125:O126)</f>
        <v>74574.12000000001</v>
      </c>
      <c r="P127" s="14">
        <f>SUM(P125:P126)</f>
        <v>1156428.49</v>
      </c>
      <c r="Q127" s="13"/>
      <c r="R127" s="15">
        <f>+(N127-J127)/J127</f>
        <v>8.8970847082979324E-2</v>
      </c>
      <c r="S127" s="15">
        <f t="shared" ref="S127" si="37">+(O127-K127)/K127</f>
        <v>1.3553084717186432</v>
      </c>
      <c r="T127" s="15">
        <f>+(P127-L127)/L127</f>
        <v>0.12808303763798257</v>
      </c>
    </row>
    <row r="128" spans="1:20" x14ac:dyDescent="0.25">
      <c r="A128" s="13"/>
      <c r="B128" s="13"/>
      <c r="C128" s="13"/>
      <c r="D128" s="13"/>
      <c r="E128" s="13"/>
      <c r="F128" s="13"/>
      <c r="G128" s="13"/>
      <c r="H128" s="13"/>
      <c r="I128" s="13"/>
      <c r="J128" s="14"/>
      <c r="K128" s="14"/>
      <c r="L128" s="14"/>
      <c r="M128" s="13"/>
      <c r="N128" s="14"/>
      <c r="O128" s="14"/>
      <c r="P128" s="14"/>
      <c r="Q128" s="13"/>
      <c r="R128" s="15"/>
      <c r="S128" s="15"/>
      <c r="T128" s="15"/>
    </row>
    <row r="129" spans="1:20" x14ac:dyDescent="0.25">
      <c r="A129" s="16">
        <v>44986</v>
      </c>
      <c r="B129" s="13" t="s">
        <v>14</v>
      </c>
      <c r="C129" s="13"/>
      <c r="D129" s="13"/>
      <c r="E129" s="13"/>
      <c r="F129" s="13"/>
      <c r="G129" s="13"/>
      <c r="H129" s="13"/>
      <c r="I129" s="13"/>
      <c r="J129" s="14">
        <v>356050.56599999999</v>
      </c>
      <c r="K129" s="14">
        <v>29141.472000000002</v>
      </c>
      <c r="L129" s="14">
        <v>385192.038</v>
      </c>
      <c r="M129" s="13"/>
      <c r="N129" s="14">
        <v>436563.85</v>
      </c>
      <c r="O129" s="14">
        <v>118365.87</v>
      </c>
      <c r="P129" s="14">
        <v>554929.72</v>
      </c>
      <c r="Q129" s="13"/>
      <c r="R129" s="15"/>
      <c r="S129" s="15"/>
      <c r="T129" s="15"/>
    </row>
    <row r="130" spans="1:20" ht="15.75" thickBot="1" x14ac:dyDescent="0.3">
      <c r="A130" s="16">
        <v>44986</v>
      </c>
      <c r="B130" s="13" t="s">
        <v>15</v>
      </c>
      <c r="C130" s="13"/>
      <c r="D130" s="17"/>
      <c r="E130" s="17"/>
      <c r="F130" s="13"/>
      <c r="G130" s="17"/>
      <c r="H130" s="17"/>
      <c r="I130" s="13"/>
      <c r="J130" s="18">
        <v>656282.53489999997</v>
      </c>
      <c r="K130" s="18">
        <v>2522.2637</v>
      </c>
      <c r="L130" s="18">
        <v>658804.79859999998</v>
      </c>
      <c r="M130" s="13"/>
      <c r="N130" s="18">
        <v>650151.56000000006</v>
      </c>
      <c r="O130" s="18">
        <v>2868.19</v>
      </c>
      <c r="P130" s="18">
        <v>653019.75</v>
      </c>
      <c r="Q130" s="13"/>
      <c r="R130" s="19"/>
      <c r="S130" s="19"/>
      <c r="T130" s="19"/>
    </row>
    <row r="131" spans="1:20" x14ac:dyDescent="0.25">
      <c r="A131" s="16"/>
      <c r="B131" s="13"/>
      <c r="C131" s="13"/>
      <c r="D131" s="13"/>
      <c r="E131" s="13">
        <v>151</v>
      </c>
      <c r="F131" s="13"/>
      <c r="G131" s="13"/>
      <c r="H131" s="13">
        <v>0</v>
      </c>
      <c r="I131" s="13"/>
      <c r="J131" s="14">
        <f>SUM(J129:J130)</f>
        <v>1012333.1009</v>
      </c>
      <c r="K131" s="14">
        <f>SUM(K129:K130)</f>
        <v>31663.735700000001</v>
      </c>
      <c r="L131" s="14">
        <f>SUM(L129:L130)</f>
        <v>1043996.8366</v>
      </c>
      <c r="M131" s="13"/>
      <c r="N131" s="14">
        <f>SUM(N129:N130)</f>
        <v>1086715.4100000001</v>
      </c>
      <c r="O131" s="14">
        <f>SUM(O129:O130)</f>
        <v>121234.06</v>
      </c>
      <c r="P131" s="14">
        <f>SUM(P129:P130)</f>
        <v>1207949.47</v>
      </c>
      <c r="Q131" s="13"/>
      <c r="R131" s="15">
        <f>+(N131-J131)/J131</f>
        <v>7.347612068979241E-2</v>
      </c>
      <c r="S131" s="15">
        <f t="shared" ref="S131" si="38">+(O131-K131)/K131</f>
        <v>2.8287983814872479</v>
      </c>
      <c r="T131" s="15">
        <f>+(P131-L131)/L131</f>
        <v>0.15704322815186578</v>
      </c>
    </row>
    <row r="132" spans="1:20" x14ac:dyDescent="0.25">
      <c r="A132" s="13"/>
      <c r="B132" s="13"/>
      <c r="C132" s="13"/>
      <c r="D132" s="13"/>
      <c r="E132" s="13"/>
      <c r="F132" s="13"/>
      <c r="G132" s="13"/>
      <c r="H132" s="13"/>
      <c r="I132" s="13"/>
      <c r="J132" s="14"/>
      <c r="K132" s="14"/>
      <c r="L132" s="14"/>
      <c r="M132" s="13"/>
      <c r="N132" s="14"/>
      <c r="O132" s="14"/>
      <c r="P132" s="14"/>
      <c r="Q132" s="13"/>
      <c r="R132" s="15"/>
      <c r="S132" s="15"/>
      <c r="T132" s="15"/>
    </row>
    <row r="133" spans="1:20" x14ac:dyDescent="0.25">
      <c r="A133" s="16">
        <v>45017</v>
      </c>
      <c r="B133" s="13" t="s">
        <v>14</v>
      </c>
      <c r="C133" s="13"/>
      <c r="D133" s="13"/>
      <c r="E133" s="13"/>
      <c r="F133" s="13"/>
      <c r="G133" s="13"/>
      <c r="H133" s="13"/>
      <c r="I133" s="13"/>
      <c r="J133" s="14">
        <v>359113.17499999999</v>
      </c>
      <c r="K133" s="14">
        <v>29141.472000000002</v>
      </c>
      <c r="L133" s="14">
        <v>388254.647</v>
      </c>
      <c r="M133" s="13"/>
      <c r="N133" s="14">
        <v>477849.46</v>
      </c>
      <c r="O133" s="14">
        <v>138993.41</v>
      </c>
      <c r="P133" s="14">
        <v>616842.87</v>
      </c>
      <c r="Q133" s="13"/>
      <c r="R133" s="15"/>
      <c r="S133" s="15"/>
      <c r="T133" s="15"/>
    </row>
    <row r="134" spans="1:20" ht="15.75" thickBot="1" x14ac:dyDescent="0.3">
      <c r="A134" s="16">
        <v>45017</v>
      </c>
      <c r="B134" s="13" t="s">
        <v>15</v>
      </c>
      <c r="C134" s="13"/>
      <c r="D134" s="17"/>
      <c r="E134" s="17"/>
      <c r="F134" s="13"/>
      <c r="G134" s="17"/>
      <c r="H134" s="17"/>
      <c r="I134" s="13"/>
      <c r="J134" s="18">
        <v>657923.15890000004</v>
      </c>
      <c r="K134" s="18">
        <v>2522.3836999999999</v>
      </c>
      <c r="L134" s="18">
        <v>660445.54260000004</v>
      </c>
      <c r="M134" s="13"/>
      <c r="N134" s="18">
        <v>649936.9</v>
      </c>
      <c r="O134" s="18">
        <v>2139.06</v>
      </c>
      <c r="P134" s="18">
        <v>652075.96000000008</v>
      </c>
      <c r="Q134" s="13"/>
      <c r="R134" s="19"/>
      <c r="S134" s="19"/>
      <c r="T134" s="19"/>
    </row>
    <row r="135" spans="1:20" x14ac:dyDescent="0.25">
      <c r="A135" s="16"/>
      <c r="B135" s="13"/>
      <c r="C135" s="13"/>
      <c r="D135" s="13"/>
      <c r="E135" s="13">
        <v>149</v>
      </c>
      <c r="F135" s="13"/>
      <c r="G135" s="13"/>
      <c r="H135" s="13">
        <v>0</v>
      </c>
      <c r="I135" s="13"/>
      <c r="J135" s="14">
        <f>SUM(J133:J134)</f>
        <v>1017036.3339</v>
      </c>
      <c r="K135" s="14">
        <f>SUM(K133:K134)</f>
        <v>31663.8557</v>
      </c>
      <c r="L135" s="14">
        <f>SUM(L133:L134)</f>
        <v>1048700.1896000002</v>
      </c>
      <c r="M135" s="13"/>
      <c r="N135" s="14">
        <f>SUM(N133:N134)</f>
        <v>1127786.3600000001</v>
      </c>
      <c r="O135" s="14">
        <f>SUM(O133:O134)</f>
        <v>141132.47</v>
      </c>
      <c r="P135" s="14">
        <f>SUM(P133:P134)</f>
        <v>1268918.83</v>
      </c>
      <c r="Q135" s="13"/>
      <c r="R135" s="15">
        <f>+(N135-J135)/J135</f>
        <v>0.10889485695688983</v>
      </c>
      <c r="S135" s="15">
        <f t="shared" ref="S135" si="39">+(O135-K135)/K135</f>
        <v>3.4572104969515762</v>
      </c>
      <c r="T135" s="15">
        <f>+(P135-L135)/L135</f>
        <v>0.20999199064128773</v>
      </c>
    </row>
    <row r="136" spans="1:20" x14ac:dyDescent="0.25">
      <c r="A136" s="13"/>
      <c r="B136" s="13"/>
      <c r="C136" s="13"/>
      <c r="D136" s="13"/>
      <c r="E136" s="13"/>
      <c r="F136" s="13"/>
      <c r="G136" s="13"/>
      <c r="H136" s="13"/>
      <c r="I136" s="13"/>
      <c r="J136" s="14"/>
      <c r="K136" s="14"/>
      <c r="L136" s="14"/>
      <c r="M136" s="13"/>
      <c r="N136" s="14"/>
      <c r="O136" s="14"/>
      <c r="P136" s="14"/>
      <c r="Q136" s="13"/>
      <c r="R136" s="15"/>
      <c r="S136" s="15"/>
      <c r="T136" s="15"/>
    </row>
    <row r="137" spans="1:20" x14ac:dyDescent="0.25">
      <c r="A137" s="16">
        <v>45047</v>
      </c>
      <c r="B137" s="13" t="s">
        <v>14</v>
      </c>
      <c r="C137" s="13"/>
      <c r="D137" s="13"/>
      <c r="E137" s="13"/>
      <c r="F137" s="13"/>
      <c r="G137" s="13"/>
      <c r="H137" s="13"/>
      <c r="I137" s="13"/>
      <c r="J137" s="14">
        <v>362302.42119999998</v>
      </c>
      <c r="K137" s="14">
        <v>29476.425800000001</v>
      </c>
      <c r="L137" s="14">
        <v>391778.84700000001</v>
      </c>
      <c r="M137" s="13"/>
      <c r="N137" s="14">
        <v>471989.3</v>
      </c>
      <c r="O137" s="14">
        <v>129001.33</v>
      </c>
      <c r="P137" s="14">
        <v>600990.63</v>
      </c>
      <c r="Q137" s="13"/>
      <c r="R137" s="15"/>
      <c r="S137" s="15"/>
      <c r="T137" s="15"/>
    </row>
    <row r="138" spans="1:20" ht="15.75" thickBot="1" x14ac:dyDescent="0.3">
      <c r="A138" s="16">
        <v>45047</v>
      </c>
      <c r="B138" s="13" t="s">
        <v>15</v>
      </c>
      <c r="C138" s="13"/>
      <c r="D138" s="17"/>
      <c r="E138" s="17"/>
      <c r="F138" s="13"/>
      <c r="G138" s="17"/>
      <c r="H138" s="17"/>
      <c r="I138" s="13"/>
      <c r="J138" s="18">
        <v>661505.27630000003</v>
      </c>
      <c r="K138" s="18">
        <v>2522.5037000000002</v>
      </c>
      <c r="L138" s="18">
        <v>664027.78</v>
      </c>
      <c r="M138" s="13"/>
      <c r="N138" s="18">
        <v>667468</v>
      </c>
      <c r="O138" s="18">
        <v>2323.6999999999998</v>
      </c>
      <c r="P138" s="18">
        <v>669791.69999999995</v>
      </c>
      <c r="Q138" s="13"/>
      <c r="R138" s="19"/>
      <c r="S138" s="19"/>
      <c r="T138" s="19"/>
    </row>
    <row r="139" spans="1:20" x14ac:dyDescent="0.25">
      <c r="A139" s="16"/>
      <c r="B139" s="13"/>
      <c r="C139" s="13"/>
      <c r="D139" s="13"/>
      <c r="E139" s="13">
        <v>151</v>
      </c>
      <c r="F139" s="13"/>
      <c r="G139" s="13"/>
      <c r="H139" s="13">
        <v>0</v>
      </c>
      <c r="I139" s="13"/>
      <c r="J139" s="14">
        <f>SUM(J137:J138)</f>
        <v>1023807.6975</v>
      </c>
      <c r="K139" s="14">
        <f>SUM(K137:K138)</f>
        <v>31998.929500000002</v>
      </c>
      <c r="L139" s="14">
        <f>SUM(L137:L138)</f>
        <v>1055806.6270000001</v>
      </c>
      <c r="M139" s="13"/>
      <c r="N139" s="14">
        <f>SUM(N137:N138)</f>
        <v>1139457.3</v>
      </c>
      <c r="O139" s="14">
        <f>SUM(O137:O138)</f>
        <v>131325.03</v>
      </c>
      <c r="P139" s="14">
        <f>SUM(P137:P138)</f>
        <v>1270782.33</v>
      </c>
      <c r="Q139" s="13"/>
      <c r="R139" s="15">
        <f>+(N139-J139)/J139</f>
        <v>0.11296027836321287</v>
      </c>
      <c r="S139" s="15">
        <f t="shared" ref="S139" si="40">+(O139-K139)/K139</f>
        <v>3.1040444806130152</v>
      </c>
      <c r="T139" s="15">
        <f>+(P139-L139)/L139</f>
        <v>0.20361276156301297</v>
      </c>
    </row>
    <row r="140" spans="1:20" x14ac:dyDescent="0.25">
      <c r="A140" s="13"/>
      <c r="B140" s="13"/>
      <c r="C140" s="13"/>
      <c r="D140" s="13"/>
      <c r="E140" s="13"/>
      <c r="F140" s="13"/>
      <c r="G140" s="13"/>
      <c r="H140" s="13"/>
      <c r="I140" s="13"/>
      <c r="J140" s="14"/>
      <c r="K140" s="14"/>
      <c r="L140" s="14"/>
      <c r="M140" s="13"/>
      <c r="N140" s="14"/>
      <c r="O140" s="14"/>
      <c r="P140" s="14"/>
      <c r="Q140" s="13"/>
      <c r="R140" s="15"/>
      <c r="S140" s="15"/>
      <c r="T140" s="15"/>
    </row>
    <row r="141" spans="1:20" x14ac:dyDescent="0.25">
      <c r="A141" s="16">
        <v>45078</v>
      </c>
      <c r="B141" s="13" t="s">
        <v>14</v>
      </c>
      <c r="C141" s="13"/>
      <c r="D141" s="13"/>
      <c r="E141" s="13"/>
      <c r="F141" s="13"/>
      <c r="G141" s="13"/>
      <c r="H141" s="13"/>
      <c r="I141" s="13"/>
      <c r="J141" s="14">
        <v>548230.51520000002</v>
      </c>
      <c r="K141" s="14">
        <v>44681.219299999997</v>
      </c>
      <c r="L141" s="14">
        <v>592911.73450000002</v>
      </c>
      <c r="M141" s="13"/>
      <c r="N141" s="14">
        <v>725189.3</v>
      </c>
      <c r="O141" s="14">
        <v>111180.53</v>
      </c>
      <c r="P141" s="14">
        <v>836369.83000000007</v>
      </c>
      <c r="Q141" s="13"/>
      <c r="R141" s="15"/>
      <c r="S141" s="15"/>
      <c r="T141" s="15"/>
    </row>
    <row r="142" spans="1:20" ht="15.75" thickBot="1" x14ac:dyDescent="0.3">
      <c r="A142" s="16">
        <v>45078</v>
      </c>
      <c r="B142" s="13" t="s">
        <v>15</v>
      </c>
      <c r="C142" s="13"/>
      <c r="D142" s="17"/>
      <c r="E142" s="17"/>
      <c r="F142" s="13"/>
      <c r="G142" s="17"/>
      <c r="H142" s="17"/>
      <c r="I142" s="13"/>
      <c r="J142" s="18">
        <v>672782.03980000003</v>
      </c>
      <c r="K142" s="18">
        <v>2547.1637000000001</v>
      </c>
      <c r="L142" s="18">
        <v>675329.20350000006</v>
      </c>
      <c r="M142" s="13"/>
      <c r="N142" s="18">
        <v>684771.64</v>
      </c>
      <c r="O142" s="18">
        <v>2888.94</v>
      </c>
      <c r="P142" s="18">
        <v>687660.58</v>
      </c>
      <c r="Q142" s="13"/>
      <c r="R142" s="19"/>
      <c r="S142" s="19"/>
      <c r="T142" s="19"/>
    </row>
    <row r="143" spans="1:20" x14ac:dyDescent="0.25">
      <c r="A143" s="16"/>
      <c r="B143" s="13"/>
      <c r="C143" s="13"/>
      <c r="D143" s="13"/>
      <c r="E143" s="13">
        <v>150</v>
      </c>
      <c r="F143" s="13"/>
      <c r="G143" s="13"/>
      <c r="H143" s="13">
        <v>0</v>
      </c>
      <c r="I143" s="13"/>
      <c r="J143" s="14">
        <f>SUM(J141:J142)</f>
        <v>1221012.5550000002</v>
      </c>
      <c r="K143" s="14">
        <f>SUM(K141:K142)</f>
        <v>47228.382999999994</v>
      </c>
      <c r="L143" s="14">
        <f>SUM(L141:L142)</f>
        <v>1268240.9380000001</v>
      </c>
      <c r="M143" s="13"/>
      <c r="N143" s="14">
        <f>SUM(N141:N142)</f>
        <v>1409960.94</v>
      </c>
      <c r="O143" s="14">
        <f>SUM(O141:O142)</f>
        <v>114069.47</v>
      </c>
      <c r="P143" s="14">
        <f>SUM(P141:P142)</f>
        <v>1524030.4100000001</v>
      </c>
      <c r="Q143" s="13"/>
      <c r="R143" s="15">
        <f>+(N143-J143)/J143</f>
        <v>0.1547472908663087</v>
      </c>
      <c r="S143" s="15">
        <f t="shared" ref="S143" si="41">+(O143-K143)/K143</f>
        <v>1.4152736713429297</v>
      </c>
      <c r="T143" s="15">
        <f>+(P143-L143)/L143</f>
        <v>0.20168838927670701</v>
      </c>
    </row>
    <row r="144" spans="1:20" x14ac:dyDescent="0.25">
      <c r="A144" s="13"/>
      <c r="B144" s="13"/>
      <c r="C144" s="13"/>
      <c r="D144" s="13"/>
      <c r="E144" s="13"/>
      <c r="F144" s="13"/>
      <c r="G144" s="13"/>
      <c r="H144" s="13"/>
      <c r="I144" s="13"/>
      <c r="J144" s="14"/>
      <c r="K144" s="14"/>
      <c r="L144" s="14"/>
      <c r="M144" s="13"/>
      <c r="N144" s="14"/>
      <c r="O144" s="14"/>
      <c r="P144" s="14"/>
      <c r="Q144" s="13"/>
      <c r="R144" s="15"/>
      <c r="S144" s="15"/>
      <c r="T144" s="15"/>
    </row>
    <row r="145" spans="1:20" x14ac:dyDescent="0.25">
      <c r="A145" s="16">
        <v>45108</v>
      </c>
      <c r="B145" s="13" t="s">
        <v>14</v>
      </c>
      <c r="C145" s="13"/>
      <c r="D145" s="13"/>
      <c r="E145" s="13"/>
      <c r="F145" s="13"/>
      <c r="G145" s="13"/>
      <c r="H145" s="13"/>
      <c r="I145" s="13"/>
      <c r="J145" s="14">
        <v>367854.21480000002</v>
      </c>
      <c r="K145" s="14">
        <v>29803.779500000001</v>
      </c>
      <c r="L145" s="14">
        <v>397657.99430000002</v>
      </c>
      <c r="M145" s="13"/>
      <c r="N145" s="14">
        <v>471087</v>
      </c>
      <c r="O145" s="14">
        <v>61261.54</v>
      </c>
      <c r="P145" s="14">
        <v>532348.54</v>
      </c>
      <c r="Q145" s="13"/>
      <c r="R145" s="15"/>
      <c r="S145" s="15"/>
      <c r="T145" s="15"/>
    </row>
    <row r="146" spans="1:20" ht="15.75" thickBot="1" x14ac:dyDescent="0.3">
      <c r="A146" s="16">
        <v>45108</v>
      </c>
      <c r="B146" s="13" t="s">
        <v>15</v>
      </c>
      <c r="C146" s="13"/>
      <c r="D146" s="17"/>
      <c r="E146" s="17"/>
      <c r="F146" s="13"/>
      <c r="G146" s="17"/>
      <c r="H146" s="17"/>
      <c r="I146" s="13"/>
      <c r="J146" s="18">
        <v>661496.8186</v>
      </c>
      <c r="K146" s="18">
        <v>2498.2737000000002</v>
      </c>
      <c r="L146" s="18">
        <v>663995.09230000002</v>
      </c>
      <c r="M146" s="13"/>
      <c r="N146" s="18">
        <v>681615.86</v>
      </c>
      <c r="O146" s="18">
        <v>3100.04</v>
      </c>
      <c r="P146" s="18">
        <v>684715.9</v>
      </c>
      <c r="Q146" s="13"/>
      <c r="R146" s="19"/>
      <c r="S146" s="19"/>
      <c r="T146" s="19"/>
    </row>
    <row r="147" spans="1:20" x14ac:dyDescent="0.25">
      <c r="A147" s="16"/>
      <c r="B147" s="13"/>
      <c r="C147" s="13"/>
      <c r="D147" s="13"/>
      <c r="E147" s="13">
        <v>149</v>
      </c>
      <c r="F147" s="13"/>
      <c r="G147" s="13"/>
      <c r="H147" s="13">
        <v>0</v>
      </c>
      <c r="I147" s="13"/>
      <c r="J147" s="14">
        <f>SUM(J145:J146)</f>
        <v>1029351.0334000001</v>
      </c>
      <c r="K147" s="14">
        <f>SUM(K145:K146)</f>
        <v>32302.053200000002</v>
      </c>
      <c r="L147" s="14">
        <f>SUM(L145:L146)</f>
        <v>1061653.0866</v>
      </c>
      <c r="M147" s="13"/>
      <c r="N147" s="14">
        <f>SUM(N145:N146)</f>
        <v>1152702.8599999999</v>
      </c>
      <c r="O147" s="14">
        <f>SUM(O145:O146)</f>
        <v>64361.58</v>
      </c>
      <c r="P147" s="14">
        <f>SUM(P145:P146)</f>
        <v>1217064.44</v>
      </c>
      <c r="Q147" s="13"/>
      <c r="R147" s="15">
        <f>+(N147-J147)/J147</f>
        <v>0.11983455847181917</v>
      </c>
      <c r="S147" s="15">
        <f t="shared" ref="S147" si="42">+(O147-K147)/K147</f>
        <v>0.9924919199873028</v>
      </c>
      <c r="T147" s="15">
        <f>+(P147-L147)/L147</f>
        <v>0.14638619277951986</v>
      </c>
    </row>
    <row r="148" spans="1:20" x14ac:dyDescent="0.25">
      <c r="A148" s="13"/>
      <c r="B148" s="13"/>
      <c r="C148" s="13"/>
      <c r="D148" s="13"/>
      <c r="E148" s="13"/>
      <c r="F148" s="13"/>
      <c r="G148" s="13"/>
      <c r="H148" s="13"/>
      <c r="I148" s="13"/>
      <c r="J148" s="14"/>
      <c r="K148" s="14"/>
      <c r="L148" s="14"/>
      <c r="M148" s="13"/>
      <c r="N148" s="14"/>
      <c r="O148" s="14"/>
      <c r="P148" s="14"/>
      <c r="Q148" s="13"/>
      <c r="R148" s="15"/>
      <c r="S148" s="15"/>
      <c r="T148" s="15"/>
    </row>
    <row r="149" spans="1:20" x14ac:dyDescent="0.25">
      <c r="A149" s="16">
        <v>45139</v>
      </c>
      <c r="B149" s="13" t="s">
        <v>14</v>
      </c>
      <c r="C149" s="13"/>
      <c r="D149" s="13"/>
      <c r="E149" s="13"/>
      <c r="F149" s="13"/>
      <c r="G149" s="13"/>
      <c r="H149" s="13"/>
      <c r="I149" s="13"/>
      <c r="J149" s="14">
        <v>367854.21480000002</v>
      </c>
      <c r="K149" s="14">
        <v>29803.779500000001</v>
      </c>
      <c r="L149" s="14">
        <v>397657.99430000002</v>
      </c>
      <c r="M149" s="13"/>
      <c r="N149" s="14">
        <v>452642.51</v>
      </c>
      <c r="O149" s="14">
        <v>79863.91</v>
      </c>
      <c r="P149" s="14">
        <v>532506.42000000004</v>
      </c>
      <c r="Q149" s="13"/>
      <c r="R149" s="15"/>
      <c r="S149" s="15"/>
      <c r="T149" s="15"/>
    </row>
    <row r="150" spans="1:20" ht="15.75" thickBot="1" x14ac:dyDescent="0.3">
      <c r="A150" s="16">
        <v>45139</v>
      </c>
      <c r="B150" s="13" t="s">
        <v>15</v>
      </c>
      <c r="C150" s="13"/>
      <c r="D150" s="17"/>
      <c r="E150" s="17"/>
      <c r="F150" s="13"/>
      <c r="G150" s="17"/>
      <c r="H150" s="17"/>
      <c r="I150" s="13"/>
      <c r="J150" s="18">
        <v>662491.91619999998</v>
      </c>
      <c r="K150" s="18">
        <v>2496.9937</v>
      </c>
      <c r="L150" s="18">
        <v>664988.90989999997</v>
      </c>
      <c r="M150" s="13"/>
      <c r="N150" s="18">
        <v>664912.94999999995</v>
      </c>
      <c r="O150" s="18">
        <v>2692.45</v>
      </c>
      <c r="P150" s="18">
        <v>667605.39999999991</v>
      </c>
      <c r="Q150" s="13"/>
      <c r="R150" s="19"/>
      <c r="S150" s="19"/>
      <c r="T150" s="19"/>
    </row>
    <row r="151" spans="1:20" x14ac:dyDescent="0.25">
      <c r="A151" s="16"/>
      <c r="B151" s="13"/>
      <c r="C151" s="13"/>
      <c r="D151" s="13"/>
      <c r="E151" s="13">
        <v>151</v>
      </c>
      <c r="F151" s="13"/>
      <c r="G151" s="13"/>
      <c r="H151" s="13">
        <v>0</v>
      </c>
      <c r="I151" s="13"/>
      <c r="J151" s="14">
        <f>SUM(J149:J150)</f>
        <v>1030346.1310000001</v>
      </c>
      <c r="K151" s="14">
        <f>SUM(K149:K150)</f>
        <v>32300.7732</v>
      </c>
      <c r="L151" s="14">
        <f>SUM(L149:L150)</f>
        <v>1062646.9042</v>
      </c>
      <c r="M151" s="13"/>
      <c r="N151" s="14">
        <f>SUM(N149:N150)</f>
        <v>1117555.46</v>
      </c>
      <c r="O151" s="14">
        <f>SUM(O149:O150)</f>
        <v>82556.36</v>
      </c>
      <c r="P151" s="14">
        <f>SUM(P149:P150)</f>
        <v>1200111.8199999998</v>
      </c>
      <c r="Q151" s="13"/>
      <c r="R151" s="15">
        <f>+(N151-J151)/J151</f>
        <v>8.4640807953885455E-2</v>
      </c>
      <c r="S151" s="15">
        <f t="shared" ref="S151" si="43">+(O151-K151)/K151</f>
        <v>1.5558632757435047</v>
      </c>
      <c r="T151" s="15">
        <f>+(P151-L151)/L151</f>
        <v>0.12936085849089121</v>
      </c>
    </row>
    <row r="152" spans="1:20" x14ac:dyDescent="0.25">
      <c r="A152" s="13"/>
      <c r="B152" s="13"/>
      <c r="C152" s="13"/>
      <c r="D152" s="13"/>
      <c r="E152" s="13"/>
      <c r="F152" s="13"/>
      <c r="G152" s="13"/>
      <c r="H152" s="13"/>
      <c r="I152" s="13"/>
      <c r="J152" s="14"/>
      <c r="K152" s="14"/>
      <c r="L152" s="14"/>
      <c r="M152" s="13"/>
      <c r="N152" s="14"/>
      <c r="O152" s="14"/>
      <c r="P152" s="14"/>
      <c r="Q152" s="13"/>
      <c r="R152" s="15"/>
      <c r="S152" s="15"/>
      <c r="T152" s="15"/>
    </row>
    <row r="153" spans="1:20" x14ac:dyDescent="0.25">
      <c r="A153" s="16">
        <v>45170</v>
      </c>
      <c r="B153" s="13" t="s">
        <v>14</v>
      </c>
      <c r="C153" s="13"/>
      <c r="D153" s="13"/>
      <c r="E153" s="13"/>
      <c r="F153" s="13"/>
      <c r="G153" s="13"/>
      <c r="H153" s="13"/>
      <c r="I153" s="13"/>
      <c r="J153" s="14">
        <v>367854.21480000002</v>
      </c>
      <c r="K153" s="14">
        <v>29799.979500000001</v>
      </c>
      <c r="L153" s="14">
        <v>397654.19430000003</v>
      </c>
      <c r="M153" s="13"/>
      <c r="N153" s="14">
        <v>441947.16</v>
      </c>
      <c r="O153" s="14">
        <v>51984.73</v>
      </c>
      <c r="P153" s="14">
        <v>493931.88999999996</v>
      </c>
      <c r="Q153" s="13"/>
      <c r="R153" s="15"/>
      <c r="S153" s="15"/>
      <c r="T153" s="15"/>
    </row>
    <row r="154" spans="1:20" ht="15.75" thickBot="1" x14ac:dyDescent="0.3">
      <c r="A154" s="16">
        <v>45170</v>
      </c>
      <c r="B154" s="13" t="s">
        <v>15</v>
      </c>
      <c r="C154" s="13"/>
      <c r="D154" s="17"/>
      <c r="E154" s="17"/>
      <c r="F154" s="13"/>
      <c r="G154" s="17"/>
      <c r="H154" s="17"/>
      <c r="I154" s="13"/>
      <c r="J154" s="18">
        <v>659095.08620000002</v>
      </c>
      <c r="K154" s="18">
        <v>2496.9436999999998</v>
      </c>
      <c r="L154" s="18">
        <v>661592.02989999996</v>
      </c>
      <c r="M154" s="13"/>
      <c r="N154" s="18">
        <v>662357.21</v>
      </c>
      <c r="O154" s="18">
        <v>2616.4299999999998</v>
      </c>
      <c r="P154" s="18">
        <v>664973.64</v>
      </c>
      <c r="Q154" s="13"/>
      <c r="R154" s="19"/>
      <c r="S154" s="19"/>
      <c r="T154" s="19"/>
    </row>
    <row r="155" spans="1:20" x14ac:dyDescent="0.25">
      <c r="A155" s="16"/>
      <c r="B155" s="13"/>
      <c r="C155" s="13"/>
      <c r="D155" s="13"/>
      <c r="E155" s="13">
        <v>151</v>
      </c>
      <c r="F155" s="13"/>
      <c r="G155" s="13"/>
      <c r="H155" s="13">
        <v>0</v>
      </c>
      <c r="I155" s="13"/>
      <c r="J155" s="14">
        <f>SUM(J153:J154)</f>
        <v>1026949.301</v>
      </c>
      <c r="K155" s="14">
        <f>SUM(K153:K154)</f>
        <v>32296.923200000001</v>
      </c>
      <c r="L155" s="14">
        <f>SUM(L153:L154)</f>
        <v>1059246.2242000001</v>
      </c>
      <c r="M155" s="13"/>
      <c r="N155" s="14">
        <f>SUM(N153:N154)</f>
        <v>1104304.3699999999</v>
      </c>
      <c r="O155" s="14">
        <f>SUM(O153:O154)</f>
        <v>54601.16</v>
      </c>
      <c r="P155" s="14">
        <f>SUM(P153:P154)</f>
        <v>1158905.53</v>
      </c>
      <c r="Q155" s="13"/>
      <c r="R155" s="15">
        <f>+(N155-J155)/J155</f>
        <v>7.5325109939385321E-2</v>
      </c>
      <c r="S155" s="15">
        <f t="shared" ref="S155" si="44">+(O155-K155)/K155</f>
        <v>0.69059943146534786</v>
      </c>
      <c r="T155" s="15">
        <f>+(P155-L155)/L155</f>
        <v>9.4085117815990382E-2</v>
      </c>
    </row>
    <row r="156" spans="1:20" x14ac:dyDescent="0.25">
      <c r="A156" s="13"/>
      <c r="B156" s="13"/>
      <c r="C156" s="13"/>
      <c r="D156" s="13"/>
      <c r="E156" s="13"/>
      <c r="F156" s="13"/>
      <c r="G156" s="13"/>
      <c r="H156" s="13"/>
      <c r="I156" s="13"/>
      <c r="J156" s="14"/>
      <c r="K156" s="14"/>
      <c r="L156" s="14"/>
      <c r="M156" s="13"/>
      <c r="N156" s="14"/>
      <c r="O156" s="14"/>
      <c r="P156" s="14"/>
      <c r="Q156" s="13"/>
      <c r="R156" s="15"/>
      <c r="S156" s="15"/>
      <c r="T156" s="15"/>
    </row>
    <row r="157" spans="1:20" x14ac:dyDescent="0.25">
      <c r="A157" s="16">
        <v>45200</v>
      </c>
      <c r="B157" s="13" t="s">
        <v>14</v>
      </c>
      <c r="C157" s="13"/>
      <c r="D157" s="13"/>
      <c r="E157" s="13"/>
      <c r="F157" s="13"/>
      <c r="G157" s="13"/>
      <c r="H157" s="13"/>
      <c r="I157" s="13"/>
      <c r="J157" s="14">
        <v>367854.21480000002</v>
      </c>
      <c r="K157" s="14">
        <v>29801.0095</v>
      </c>
      <c r="L157" s="14">
        <v>397655.2243</v>
      </c>
      <c r="M157" s="13"/>
      <c r="N157" s="14">
        <v>437721.92</v>
      </c>
      <c r="O157" s="14">
        <v>55561.52</v>
      </c>
      <c r="P157" s="14">
        <v>493283.44</v>
      </c>
      <c r="Q157" s="13"/>
      <c r="R157" s="15"/>
      <c r="S157" s="15"/>
      <c r="T157" s="15"/>
    </row>
    <row r="158" spans="1:20" ht="15.75" thickBot="1" x14ac:dyDescent="0.3">
      <c r="A158" s="16">
        <v>45200</v>
      </c>
      <c r="B158" s="13" t="s">
        <v>15</v>
      </c>
      <c r="C158" s="13"/>
      <c r="D158" s="17"/>
      <c r="E158" s="17"/>
      <c r="F158" s="13"/>
      <c r="G158" s="17"/>
      <c r="H158" s="17"/>
      <c r="I158" s="13"/>
      <c r="J158" s="18">
        <v>662251.37620000006</v>
      </c>
      <c r="K158" s="18">
        <v>2509.2037</v>
      </c>
      <c r="L158" s="18">
        <v>664760.57990000001</v>
      </c>
      <c r="M158" s="13"/>
      <c r="N158" s="18">
        <v>784449.35</v>
      </c>
      <c r="O158" s="18">
        <v>1949.09</v>
      </c>
      <c r="P158" s="18">
        <v>786398.44</v>
      </c>
      <c r="Q158" s="13"/>
      <c r="R158" s="19"/>
      <c r="S158" s="19"/>
      <c r="T158" s="19"/>
    </row>
    <row r="159" spans="1:20" x14ac:dyDescent="0.25">
      <c r="A159" s="16"/>
      <c r="B159" s="13"/>
      <c r="C159" s="13"/>
      <c r="D159" s="13"/>
      <c r="E159" s="13">
        <v>149</v>
      </c>
      <c r="F159" s="13"/>
      <c r="G159" s="13"/>
      <c r="H159" s="13">
        <v>0</v>
      </c>
      <c r="I159" s="13"/>
      <c r="J159" s="14">
        <f>SUM(J157:J158)</f>
        <v>1030105.591</v>
      </c>
      <c r="K159" s="14">
        <f>SUM(K157:K158)</f>
        <v>32310.213199999998</v>
      </c>
      <c r="L159" s="14">
        <f>SUM(L157:L158)</f>
        <v>1062415.8042000001</v>
      </c>
      <c r="M159" s="13"/>
      <c r="N159" s="14">
        <f>SUM(N157:N158)</f>
        <v>1222171.27</v>
      </c>
      <c r="O159" s="14">
        <f>SUM(O157:O158)</f>
        <v>57510.609999999993</v>
      </c>
      <c r="P159" s="14">
        <f>SUM(P157:P158)</f>
        <v>1279681.8799999999</v>
      </c>
      <c r="Q159" s="13"/>
      <c r="R159" s="15">
        <f>+(N159-J159)/J159</f>
        <v>0.18645241874043958</v>
      </c>
      <c r="S159" s="15">
        <f t="shared" ref="S159" si="45">+(O159-K159)/K159</f>
        <v>0.77995142415216234</v>
      </c>
      <c r="T159" s="15">
        <f>+(P159-L159)/L159</f>
        <v>0.20450192376759802</v>
      </c>
    </row>
    <row r="160" spans="1:20" x14ac:dyDescent="0.25">
      <c r="A160" s="16"/>
      <c r="B160" s="13"/>
      <c r="C160" s="13"/>
      <c r="D160" s="13"/>
      <c r="E160" s="13"/>
      <c r="F160" s="13"/>
      <c r="G160" s="13"/>
      <c r="H160" s="13"/>
      <c r="I160" s="13"/>
      <c r="J160" s="14"/>
      <c r="K160" s="14"/>
      <c r="L160" s="14"/>
      <c r="M160" s="13"/>
      <c r="N160" s="14"/>
      <c r="O160" s="14"/>
      <c r="P160" s="14"/>
      <c r="Q160" s="13"/>
      <c r="R160" s="15"/>
      <c r="S160" s="15"/>
      <c r="T160" s="15"/>
    </row>
    <row r="161" spans="1:20" x14ac:dyDescent="0.25">
      <c r="A161" s="16">
        <v>45231</v>
      </c>
      <c r="B161" s="13" t="s">
        <v>14</v>
      </c>
      <c r="C161" s="13"/>
      <c r="D161" s="13"/>
      <c r="E161" s="13"/>
      <c r="F161" s="13"/>
      <c r="G161" s="13"/>
      <c r="H161" s="13"/>
      <c r="I161" s="13"/>
      <c r="J161" s="14">
        <v>367854.21480000002</v>
      </c>
      <c r="K161" s="14">
        <v>29807.5795</v>
      </c>
      <c r="L161" s="14">
        <v>397661.79430000001</v>
      </c>
      <c r="M161" s="13"/>
      <c r="N161" s="14">
        <v>438214.99</v>
      </c>
      <c r="O161" s="14">
        <v>68646.460000000006</v>
      </c>
      <c r="P161" s="14">
        <v>506861.45</v>
      </c>
      <c r="Q161" s="13"/>
      <c r="R161" s="15"/>
      <c r="S161" s="15"/>
      <c r="T161" s="15"/>
    </row>
    <row r="162" spans="1:20" ht="15.75" thickBot="1" x14ac:dyDescent="0.3">
      <c r="A162" s="16">
        <v>45231</v>
      </c>
      <c r="B162" s="13" t="s">
        <v>15</v>
      </c>
      <c r="C162" s="13"/>
      <c r="D162" s="17"/>
      <c r="E162" s="17"/>
      <c r="F162" s="13"/>
      <c r="G162" s="17"/>
      <c r="H162" s="17"/>
      <c r="I162" s="13"/>
      <c r="J162" s="18">
        <v>660510.22620000003</v>
      </c>
      <c r="K162" s="18">
        <v>2496.9436999999998</v>
      </c>
      <c r="L162" s="18">
        <v>663007.16989999998</v>
      </c>
      <c r="M162" s="13"/>
      <c r="N162" s="18">
        <v>649866.06000000006</v>
      </c>
      <c r="O162" s="18">
        <v>2532.63</v>
      </c>
      <c r="P162" s="18">
        <v>652398.69000000006</v>
      </c>
      <c r="Q162" s="13"/>
      <c r="R162" s="19"/>
      <c r="S162" s="19"/>
      <c r="T162" s="19"/>
    </row>
    <row r="163" spans="1:20" x14ac:dyDescent="0.25">
      <c r="A163" s="16"/>
      <c r="B163" s="13"/>
      <c r="C163" s="13"/>
      <c r="D163" s="13"/>
      <c r="E163" s="13">
        <v>147</v>
      </c>
      <c r="F163" s="13"/>
      <c r="G163" s="13"/>
      <c r="H163" s="13">
        <v>0</v>
      </c>
      <c r="I163" s="13"/>
      <c r="J163" s="14">
        <f>SUM(J161:J162)</f>
        <v>1028364.4410000001</v>
      </c>
      <c r="K163" s="14">
        <f>SUM(K161:K162)</f>
        <v>32304.5232</v>
      </c>
      <c r="L163" s="14">
        <f>SUM(L161:L162)</f>
        <v>1060668.9642</v>
      </c>
      <c r="M163" s="13"/>
      <c r="N163" s="14">
        <f>SUM(N161:N162)</f>
        <v>1088081.05</v>
      </c>
      <c r="O163" s="14">
        <f>SUM(O161:O162)</f>
        <v>71179.090000000011</v>
      </c>
      <c r="P163" s="14">
        <f>SUM(P161:P162)</f>
        <v>1159260.1400000001</v>
      </c>
      <c r="Q163" s="13"/>
      <c r="R163" s="15">
        <f>+(N163-J163)/J163</f>
        <v>5.8069500090775633E-2</v>
      </c>
      <c r="S163" s="15">
        <f t="shared" ref="S163" si="46">+(O163-K163)/K163</f>
        <v>1.2033784420628755</v>
      </c>
      <c r="T163" s="15">
        <f>+(P163-L163)/L163</f>
        <v>9.2951881433017691E-2</v>
      </c>
    </row>
    <row r="164" spans="1:20" x14ac:dyDescent="0.25">
      <c r="A164" s="13"/>
      <c r="B164" s="13"/>
      <c r="C164" s="13"/>
      <c r="D164" s="13"/>
      <c r="E164" s="13"/>
      <c r="F164" s="13"/>
      <c r="G164" s="13"/>
      <c r="H164" s="13"/>
      <c r="I164" s="13"/>
      <c r="J164" s="14"/>
      <c r="K164" s="14"/>
      <c r="L164" s="14"/>
      <c r="M164" s="13"/>
      <c r="N164" s="14"/>
      <c r="O164" s="14"/>
      <c r="P164" s="14"/>
      <c r="Q164" s="13"/>
      <c r="R164" s="15"/>
      <c r="S164" s="15"/>
      <c r="T164" s="15"/>
    </row>
    <row r="165" spans="1:20" x14ac:dyDescent="0.25">
      <c r="A165" s="16">
        <v>45261</v>
      </c>
      <c r="B165" s="13" t="s">
        <v>14</v>
      </c>
      <c r="C165" s="13"/>
      <c r="D165" s="13"/>
      <c r="E165" s="13"/>
      <c r="F165" s="13"/>
      <c r="G165" s="13"/>
      <c r="H165" s="13"/>
      <c r="I165" s="13"/>
      <c r="J165" s="14">
        <v>551794.30599999998</v>
      </c>
      <c r="K165" s="14">
        <v>44683.989300000001</v>
      </c>
      <c r="L165" s="14">
        <v>596478.2953</v>
      </c>
      <c r="M165" s="13"/>
      <c r="N165" s="14">
        <v>677440.56</v>
      </c>
      <c r="O165" s="14">
        <v>88091.77</v>
      </c>
      <c r="P165" s="14">
        <v>765532.33000000007</v>
      </c>
      <c r="Q165" s="13"/>
      <c r="R165" s="15"/>
      <c r="S165" s="15"/>
      <c r="T165" s="15"/>
    </row>
    <row r="166" spans="1:20" ht="15.75" thickBot="1" x14ac:dyDescent="0.3">
      <c r="A166" s="16">
        <v>45261</v>
      </c>
      <c r="B166" s="13" t="s">
        <v>15</v>
      </c>
      <c r="C166" s="13"/>
      <c r="D166" s="17"/>
      <c r="E166" s="17"/>
      <c r="F166" s="13"/>
      <c r="G166" s="17"/>
      <c r="H166" s="17"/>
      <c r="I166" s="13"/>
      <c r="J166" s="18">
        <v>668192.83759999997</v>
      </c>
      <c r="K166" s="18">
        <v>2503.2237</v>
      </c>
      <c r="L166" s="18">
        <v>670696.06129999994</v>
      </c>
      <c r="M166" s="13"/>
      <c r="N166" s="18">
        <v>620179.19999999995</v>
      </c>
      <c r="O166" s="18">
        <v>4389.67</v>
      </c>
      <c r="P166" s="18">
        <v>624568.87</v>
      </c>
      <c r="Q166" s="13"/>
      <c r="R166" s="19"/>
      <c r="S166" s="19"/>
      <c r="T166" s="19"/>
    </row>
    <row r="167" spans="1:20" x14ac:dyDescent="0.25">
      <c r="A167" s="16"/>
      <c r="B167" s="13"/>
      <c r="C167" s="13"/>
      <c r="D167" s="13"/>
      <c r="E167" s="13">
        <v>150</v>
      </c>
      <c r="F167" s="13"/>
      <c r="G167" s="13"/>
      <c r="H167" s="13">
        <v>0</v>
      </c>
      <c r="I167" s="13"/>
      <c r="J167" s="14">
        <f>SUM(J165:J166)</f>
        <v>1219987.1436000001</v>
      </c>
      <c r="K167" s="14">
        <f>SUM(K165:K166)</f>
        <v>47187.213000000003</v>
      </c>
      <c r="L167" s="14">
        <f>SUM(L165:L166)</f>
        <v>1267174.3566000001</v>
      </c>
      <c r="M167" s="13"/>
      <c r="N167" s="14">
        <f>SUM(N165:N166)</f>
        <v>1297619.76</v>
      </c>
      <c r="O167" s="14">
        <f>SUM(O165:O166)</f>
        <v>92481.44</v>
      </c>
      <c r="P167" s="14">
        <f>SUM(P165:P166)</f>
        <v>1390101.2000000002</v>
      </c>
      <c r="Q167" s="13"/>
      <c r="R167" s="15">
        <f>+(N167-J167)/J167</f>
        <v>6.3633962707932867E-2</v>
      </c>
      <c r="S167" s="15">
        <f t="shared" ref="S167" si="47">+(O167-K167)/K167</f>
        <v>0.95988349640399395</v>
      </c>
      <c r="T167" s="15">
        <f>+(P167-L167)/L167</f>
        <v>9.7008626129264058E-2</v>
      </c>
    </row>
    <row r="168" spans="1:20" x14ac:dyDescent="0.25">
      <c r="A168" s="13"/>
      <c r="B168" s="13"/>
      <c r="C168" s="13"/>
      <c r="D168" s="13"/>
      <c r="E168" s="13"/>
      <c r="F168" s="13"/>
      <c r="G168" s="13"/>
      <c r="H168" s="13"/>
      <c r="I168" s="13"/>
      <c r="J168" s="14"/>
      <c r="K168" s="14"/>
      <c r="L168" s="14"/>
      <c r="M168" s="13"/>
      <c r="N168" s="14"/>
      <c r="O168" s="14"/>
      <c r="P168" s="14"/>
      <c r="Q168" s="13"/>
      <c r="R168" s="15"/>
      <c r="S168" s="15"/>
      <c r="T168" s="15"/>
    </row>
    <row r="169" spans="1:20" x14ac:dyDescent="0.25">
      <c r="A169" s="20" t="s">
        <v>20</v>
      </c>
      <c r="B169" s="13" t="s">
        <v>14</v>
      </c>
      <c r="C169" s="13"/>
      <c r="D169" s="13"/>
      <c r="E169" s="13"/>
      <c r="F169" s="13"/>
      <c r="G169" s="13"/>
      <c r="H169" s="13"/>
      <c r="I169" s="13"/>
      <c r="J169" s="14">
        <f t="shared" ref="J169:L169" si="48">J165+J161+J157+J153+J149+J145+J141+J137+J133+J129+J125+J121</f>
        <v>4793190.6213999996</v>
      </c>
      <c r="K169" s="14">
        <f t="shared" si="48"/>
        <v>391698.05790000007</v>
      </c>
      <c r="L169" s="14">
        <f t="shared" si="48"/>
        <v>5184888.6793</v>
      </c>
      <c r="M169" s="13"/>
      <c r="N169" s="14">
        <f t="shared" ref="N169:P169" si="49">N165+N161+N157+N153+N149+N145+N141+N137+N133+N129+N125+N121</f>
        <v>6009606.379999999</v>
      </c>
      <c r="O169" s="14">
        <f t="shared" si="49"/>
        <v>1023155.3799999999</v>
      </c>
      <c r="P169" s="14">
        <f t="shared" si="49"/>
        <v>7032761.7599999998</v>
      </c>
      <c r="Q169" s="13"/>
      <c r="R169" s="15"/>
      <c r="S169" s="15"/>
      <c r="T169" s="15"/>
    </row>
    <row r="170" spans="1:20" ht="15.75" thickBot="1" x14ac:dyDescent="0.3">
      <c r="A170" s="20" t="s">
        <v>20</v>
      </c>
      <c r="B170" s="13" t="s">
        <v>15</v>
      </c>
      <c r="C170" s="13"/>
      <c r="D170" s="17"/>
      <c r="E170" s="17"/>
      <c r="F170" s="13"/>
      <c r="G170" s="17"/>
      <c r="H170" s="17"/>
      <c r="I170" s="13"/>
      <c r="J170" s="18">
        <f t="shared" ref="J170:L170" si="50">J166+J162+J158+J154+J150+J146+J142+J138+J134+J130+J126+J122</f>
        <v>7883148.1543000005</v>
      </c>
      <c r="K170" s="18">
        <f t="shared" si="50"/>
        <v>30157.364399999999</v>
      </c>
      <c r="L170" s="18">
        <f t="shared" si="50"/>
        <v>7913305.5187000008</v>
      </c>
      <c r="M170" s="13"/>
      <c r="N170" s="18">
        <f t="shared" ref="N170:P170" si="51">N166+N162+N158+N154+N150+N146+N142+N138+N134+N130+N126+N122</f>
        <v>7977401.4000000004</v>
      </c>
      <c r="O170" s="18">
        <f t="shared" si="51"/>
        <v>31209.86</v>
      </c>
      <c r="P170" s="18">
        <f t="shared" si="51"/>
        <v>8008611.2599999998</v>
      </c>
      <c r="Q170" s="13"/>
      <c r="R170" s="19"/>
      <c r="S170" s="19"/>
      <c r="T170" s="19"/>
    </row>
    <row r="171" spans="1:20" x14ac:dyDescent="0.25">
      <c r="A171" s="16"/>
      <c r="B171" s="13"/>
      <c r="C171" s="13"/>
      <c r="D171" s="13"/>
      <c r="E171" s="13"/>
      <c r="F171" s="13"/>
      <c r="G171" s="13"/>
      <c r="H171" s="13"/>
      <c r="I171" s="13"/>
      <c r="J171" s="14">
        <f t="shared" ref="J171:L171" si="52">SUM(J123,J127,J131,J135,J139,J143,J147,J151,J155,J159,J163,J167)</f>
        <v>12676338.775699999</v>
      </c>
      <c r="K171" s="14">
        <f t="shared" si="52"/>
        <v>421855.42230000003</v>
      </c>
      <c r="L171" s="14">
        <f t="shared" si="52"/>
        <v>13098194.197999999</v>
      </c>
      <c r="M171" s="13"/>
      <c r="N171" s="14">
        <f t="shared" ref="N171:P171" si="53">SUM(N123,N127,N131,N135,N139,N143,N147,N151,N155,N159,N163,N167)</f>
        <v>13987007.779999997</v>
      </c>
      <c r="O171" s="14">
        <f t="shared" si="53"/>
        <v>1054365.24</v>
      </c>
      <c r="P171" s="14">
        <f t="shared" si="53"/>
        <v>15041373.02</v>
      </c>
      <c r="Q171" s="13"/>
      <c r="R171" s="15">
        <f>+(N171-J171)/J171</f>
        <v>0.10339491768810209</v>
      </c>
      <c r="S171" s="15">
        <f t="shared" ref="S171" si="54">+(O171-K171)/K171</f>
        <v>1.4993521103782195</v>
      </c>
      <c r="T171" s="23">
        <f>+(P171-L171)/L171</f>
        <v>0.14835471154464255</v>
      </c>
    </row>
    <row r="172" spans="1:20" x14ac:dyDescent="0.25">
      <c r="A172" s="26"/>
      <c r="B172" s="26"/>
      <c r="C172" s="26"/>
      <c r="D172" s="26"/>
      <c r="E172" s="26"/>
      <c r="F172" s="26"/>
      <c r="G172" s="26"/>
      <c r="H172" s="26"/>
      <c r="I172" s="26"/>
      <c r="J172" s="25"/>
      <c r="K172" s="25"/>
      <c r="L172" s="25"/>
      <c r="M172" s="26"/>
      <c r="N172" s="25"/>
      <c r="O172" s="25"/>
      <c r="P172" s="25"/>
      <c r="Q172" s="26"/>
      <c r="R172" s="27"/>
      <c r="S172" s="27"/>
      <c r="T172" s="27"/>
    </row>
    <row r="173" spans="1:20" x14ac:dyDescent="0.25">
      <c r="A173" s="13" t="s">
        <v>17</v>
      </c>
      <c r="B173" s="13"/>
      <c r="C173" s="13"/>
      <c r="D173" s="13"/>
      <c r="F173" s="13"/>
      <c r="G173" s="13"/>
      <c r="H173" s="13"/>
      <c r="I173" s="13"/>
      <c r="J173" s="14"/>
      <c r="K173" s="14"/>
      <c r="L173" s="14"/>
      <c r="M173" s="13"/>
      <c r="N173" s="14"/>
      <c r="O173" s="14"/>
      <c r="P173" s="14"/>
      <c r="Q173" s="13"/>
      <c r="R173" s="15"/>
      <c r="S173" s="15"/>
      <c r="T173" s="15"/>
    </row>
    <row r="174" spans="1:20" x14ac:dyDescent="0.25">
      <c r="A174" s="16">
        <v>45536</v>
      </c>
      <c r="B174" s="13" t="s">
        <v>14</v>
      </c>
      <c r="C174" s="13"/>
      <c r="D174" s="24"/>
      <c r="F174" s="13"/>
      <c r="G174" s="13"/>
      <c r="H174" s="13"/>
      <c r="I174" s="13"/>
      <c r="J174" s="14">
        <v>501158.45569999999</v>
      </c>
      <c r="K174" s="14">
        <v>32279.1777</v>
      </c>
      <c r="L174" s="14">
        <v>533437.63339999993</v>
      </c>
      <c r="M174" s="13"/>
      <c r="N174" s="14">
        <v>450771.84</v>
      </c>
      <c r="O174" s="14">
        <v>65483.839999999997</v>
      </c>
      <c r="P174" s="14">
        <v>516255.68000000005</v>
      </c>
      <c r="Q174" s="13"/>
      <c r="R174" s="15"/>
      <c r="S174" s="15"/>
      <c r="T174" s="15"/>
    </row>
    <row r="175" spans="1:20" ht="15.75" thickBot="1" x14ac:dyDescent="0.3">
      <c r="A175" s="16">
        <v>45536</v>
      </c>
      <c r="B175" s="13" t="s">
        <v>15</v>
      </c>
      <c r="C175" s="13"/>
      <c r="D175" s="17"/>
      <c r="E175" s="12"/>
      <c r="F175" s="13"/>
      <c r="G175" s="17"/>
      <c r="H175" s="17"/>
      <c r="I175" s="13"/>
      <c r="J175" s="18">
        <v>615730.79760000005</v>
      </c>
      <c r="K175" s="18">
        <v>2774.7292000000002</v>
      </c>
      <c r="L175" s="18">
        <v>618505.52679999999</v>
      </c>
      <c r="M175" s="13"/>
      <c r="N175" s="18">
        <v>677543.94</v>
      </c>
      <c r="O175" s="18">
        <v>2075.4299999999998</v>
      </c>
      <c r="P175" s="18">
        <v>679619.37</v>
      </c>
      <c r="Q175" s="13"/>
      <c r="R175" s="19"/>
      <c r="S175" s="19"/>
      <c r="T175" s="19"/>
    </row>
    <row r="176" spans="1:20" x14ac:dyDescent="0.25">
      <c r="A176" s="16"/>
      <c r="B176" s="13"/>
      <c r="C176" s="13"/>
      <c r="D176" s="13"/>
      <c r="E176">
        <v>141</v>
      </c>
      <c r="F176" s="13"/>
      <c r="G176" s="13"/>
      <c r="H176" s="13">
        <v>0</v>
      </c>
      <c r="I176" s="13"/>
      <c r="J176" s="14">
        <f>SUM(J174:J175)</f>
        <v>1116889.2533</v>
      </c>
      <c r="K176" s="14">
        <f>SUM(K174:K175)</f>
        <v>35053.906900000002</v>
      </c>
      <c r="L176" s="14">
        <f>SUM(J176:K176)</f>
        <v>1151943.1602</v>
      </c>
      <c r="M176" s="13"/>
      <c r="N176" s="14">
        <f>SUM(N174:N175)</f>
        <v>1128315.78</v>
      </c>
      <c r="O176" s="14">
        <f>SUM(O174:O175)</f>
        <v>67559.26999999999</v>
      </c>
      <c r="P176" s="14">
        <f>SUM(N176:O176)</f>
        <v>1195875.05</v>
      </c>
      <c r="Q176" s="13"/>
      <c r="R176" s="15">
        <f>+(N176-J176)/J176</f>
        <v>1.0230671184487478E-2</v>
      </c>
      <c r="S176" s="15">
        <f t="shared" ref="S176" si="55">+(O176-K176)/K176</f>
        <v>0.92729644067149575</v>
      </c>
      <c r="T176" s="15">
        <f>+(P176-L176)/L176</f>
        <v>3.8137202700498314E-2</v>
      </c>
    </row>
    <row r="177" spans="1:20" x14ac:dyDescent="0.25">
      <c r="A177" s="13"/>
      <c r="B177" s="13"/>
      <c r="C177" s="13"/>
      <c r="D177" s="13"/>
      <c r="F177" s="13"/>
      <c r="G177" s="13"/>
      <c r="H177" s="13"/>
      <c r="I177" s="13"/>
      <c r="J177" s="14"/>
      <c r="K177" s="14"/>
      <c r="L177" s="14"/>
      <c r="M177" s="13"/>
      <c r="N177" s="14"/>
      <c r="O177" s="14"/>
      <c r="P177" s="14"/>
      <c r="Q177" s="13"/>
      <c r="R177" s="15"/>
      <c r="S177" s="15"/>
      <c r="T177" s="15"/>
    </row>
    <row r="178" spans="1:20" x14ac:dyDescent="0.25">
      <c r="A178" s="16">
        <v>45596</v>
      </c>
      <c r="B178" s="13" t="s">
        <v>14</v>
      </c>
      <c r="C178" s="13"/>
      <c r="D178" s="13"/>
      <c r="F178" s="13"/>
      <c r="G178" s="13"/>
      <c r="H178" s="13"/>
      <c r="I178" s="13"/>
      <c r="J178" s="14">
        <v>501158.45569999999</v>
      </c>
      <c r="K178" s="14">
        <v>32267.777699999999</v>
      </c>
      <c r="L178" s="14">
        <v>533426.23340000003</v>
      </c>
      <c r="M178" s="13"/>
      <c r="N178" s="14">
        <v>441789.76</v>
      </c>
      <c r="O178" s="14">
        <v>80070.34</v>
      </c>
      <c r="P178" s="14">
        <v>521860.1</v>
      </c>
      <c r="Q178" s="13"/>
      <c r="R178" s="15"/>
      <c r="S178" s="15"/>
      <c r="T178" s="15"/>
    </row>
    <row r="179" spans="1:20" ht="15.75" thickBot="1" x14ac:dyDescent="0.3">
      <c r="A179" s="16">
        <v>45596</v>
      </c>
      <c r="B179" s="13" t="s">
        <v>15</v>
      </c>
      <c r="C179" s="13"/>
      <c r="D179" s="17"/>
      <c r="E179" s="12"/>
      <c r="F179" s="13"/>
      <c r="G179" s="17"/>
      <c r="H179" s="17"/>
      <c r="I179" s="13"/>
      <c r="J179" s="18">
        <v>621244.47759999998</v>
      </c>
      <c r="K179" s="18">
        <v>2774.7292000000002</v>
      </c>
      <c r="L179" s="18">
        <v>624019.20679999993</v>
      </c>
      <c r="M179" s="13"/>
      <c r="N179" s="18">
        <v>700211.79</v>
      </c>
      <c r="O179" s="18">
        <v>1346.71</v>
      </c>
      <c r="P179" s="18">
        <v>701558.5</v>
      </c>
      <c r="Q179" s="13"/>
      <c r="R179" s="19"/>
      <c r="S179" s="19"/>
      <c r="T179" s="19"/>
    </row>
    <row r="180" spans="1:20" x14ac:dyDescent="0.25">
      <c r="A180" s="16"/>
      <c r="B180" s="13"/>
      <c r="C180" s="13"/>
      <c r="D180" s="13"/>
      <c r="E180">
        <v>139</v>
      </c>
      <c r="F180" s="13"/>
      <c r="G180" s="13"/>
      <c r="H180" s="13">
        <v>0</v>
      </c>
      <c r="I180" s="13"/>
      <c r="J180" s="14">
        <f>SUM(J178:J179)</f>
        <v>1122402.9332999999</v>
      </c>
      <c r="K180" s="14">
        <f>SUM(K178:K179)</f>
        <v>35042.5069</v>
      </c>
      <c r="L180" s="14">
        <f>SUM(J180:K180)</f>
        <v>1157445.4401999998</v>
      </c>
      <c r="M180" s="13"/>
      <c r="N180" s="14">
        <f>SUM(N178:N179)</f>
        <v>1142001.55</v>
      </c>
      <c r="O180" s="14">
        <f>SUM(O178:O179)</f>
        <v>81417.05</v>
      </c>
      <c r="P180" s="14">
        <f>SUM(N180:O180)</f>
        <v>1223418.6000000001</v>
      </c>
      <c r="Q180" s="13"/>
      <c r="R180" s="15">
        <f>+(N180-J180)/J180</f>
        <v>1.7461302103316707E-2</v>
      </c>
      <c r="S180" s="15">
        <f t="shared" ref="S180" si="56">+(O180-K180)/K180</f>
        <v>1.3233797237263296</v>
      </c>
      <c r="T180" s="15">
        <f>+(P180-L180)/L180</f>
        <v>5.6998937063159089E-2</v>
      </c>
    </row>
    <row r="181" spans="1:20" x14ac:dyDescent="0.25">
      <c r="A181" s="13"/>
      <c r="B181" s="13"/>
      <c r="C181" s="13"/>
      <c r="D181" s="13"/>
      <c r="F181" s="13"/>
      <c r="G181" s="13"/>
      <c r="H181" s="13"/>
      <c r="I181" s="13"/>
      <c r="J181" s="14"/>
      <c r="K181" s="14"/>
      <c r="L181" s="14"/>
      <c r="M181" s="13"/>
      <c r="N181" s="14"/>
      <c r="O181" s="14"/>
      <c r="P181" s="14"/>
      <c r="Q181" s="13"/>
      <c r="R181" s="15"/>
      <c r="S181" s="15"/>
      <c r="T181" s="15"/>
    </row>
    <row r="182" spans="1:20" x14ac:dyDescent="0.25">
      <c r="A182" s="16">
        <v>45626</v>
      </c>
      <c r="B182" s="13" t="s">
        <v>14</v>
      </c>
      <c r="C182" s="13"/>
      <c r="D182" s="13"/>
      <c r="F182" s="13"/>
      <c r="G182" s="13"/>
      <c r="H182" s="13"/>
      <c r="I182" s="13"/>
      <c r="J182" s="14">
        <v>752642.16390000004</v>
      </c>
      <c r="K182" s="14">
        <v>48370.161500000002</v>
      </c>
      <c r="L182" s="14">
        <v>801012.32540000009</v>
      </c>
      <c r="M182" s="13"/>
      <c r="N182" s="14">
        <v>710975.7</v>
      </c>
      <c r="O182" s="14">
        <v>176788.8</v>
      </c>
      <c r="P182" s="14">
        <v>887764.5</v>
      </c>
      <c r="Q182" s="13"/>
      <c r="R182" s="15"/>
      <c r="S182" s="15"/>
      <c r="T182" s="15"/>
    </row>
    <row r="183" spans="1:20" ht="15.75" thickBot="1" x14ac:dyDescent="0.3">
      <c r="A183" s="16">
        <v>45626</v>
      </c>
      <c r="B183" s="13" t="s">
        <v>15</v>
      </c>
      <c r="C183" s="13"/>
      <c r="D183" s="17"/>
      <c r="E183" s="12"/>
      <c r="F183" s="13"/>
      <c r="G183" s="17"/>
      <c r="H183" s="17"/>
      <c r="I183" s="13"/>
      <c r="J183" s="18">
        <v>624763.71270000003</v>
      </c>
      <c r="K183" s="18">
        <v>2809.5291999999999</v>
      </c>
      <c r="L183" s="18">
        <v>627573.24190000002</v>
      </c>
      <c r="M183" s="13"/>
      <c r="N183" s="18">
        <v>731547.87</v>
      </c>
      <c r="O183" s="18">
        <v>4299.24</v>
      </c>
      <c r="P183" s="18">
        <v>735847.11</v>
      </c>
      <c r="Q183" s="13"/>
      <c r="R183" s="19"/>
      <c r="S183" s="19"/>
      <c r="T183" s="19"/>
    </row>
    <row r="184" spans="1:20" x14ac:dyDescent="0.25">
      <c r="A184" s="16"/>
      <c r="B184" s="13"/>
      <c r="C184" s="13"/>
      <c r="D184" s="13"/>
      <c r="E184">
        <v>141</v>
      </c>
      <c r="F184" s="13"/>
      <c r="G184" s="13"/>
      <c r="H184" s="13">
        <v>0</v>
      </c>
      <c r="I184" s="13"/>
      <c r="J184" s="14">
        <f>SUM(J182:J183)</f>
        <v>1377405.8766000001</v>
      </c>
      <c r="K184" s="14">
        <f>SUM(K182:K183)</f>
        <v>51179.690699999999</v>
      </c>
      <c r="L184" s="14">
        <f>SUM(J184:K184)</f>
        <v>1428585.5673</v>
      </c>
      <c r="M184" s="13"/>
      <c r="N184" s="14">
        <f>SUM(N182:N183)</f>
        <v>1442523.5699999998</v>
      </c>
      <c r="O184" s="14">
        <f>SUM(O182:O183)</f>
        <v>181088.03999999998</v>
      </c>
      <c r="P184" s="14">
        <f>SUM(N184:O184)</f>
        <v>1623611.6099999999</v>
      </c>
      <c r="Q184" s="13"/>
      <c r="R184" s="15">
        <f>+(N184-J184)/J184</f>
        <v>4.7275603005801602E-2</v>
      </c>
      <c r="S184" s="15">
        <f t="shared" ref="S184" si="57">+(O184-K184)/K184</f>
        <v>2.5382792964006713</v>
      </c>
      <c r="T184" s="15">
        <f>+(P184-L184)/L184</f>
        <v>0.1365168787674339</v>
      </c>
    </row>
    <row r="185" spans="1:20" x14ac:dyDescent="0.25">
      <c r="A185" s="13"/>
      <c r="B185" s="13"/>
      <c r="C185" s="13"/>
      <c r="D185" s="13"/>
      <c r="F185" s="13"/>
      <c r="G185" s="13"/>
      <c r="H185" s="13"/>
      <c r="I185" s="13"/>
      <c r="J185" s="14"/>
      <c r="K185" s="14"/>
      <c r="L185" s="14"/>
      <c r="M185" s="13"/>
      <c r="N185" s="14"/>
      <c r="O185" s="14"/>
      <c r="P185" s="14"/>
      <c r="Q185" s="13"/>
      <c r="R185" s="15"/>
      <c r="S185" s="15"/>
      <c r="T185" s="15"/>
    </row>
    <row r="186" spans="1:20" x14ac:dyDescent="0.25">
      <c r="A186" s="16">
        <v>45657</v>
      </c>
      <c r="B186" s="13" t="s">
        <v>14</v>
      </c>
      <c r="C186" s="13"/>
      <c r="D186" s="13"/>
      <c r="F186" s="13"/>
      <c r="G186" s="13"/>
      <c r="H186" s="13"/>
      <c r="I186" s="13"/>
      <c r="J186" s="14">
        <v>501179.09570000001</v>
      </c>
      <c r="K186" s="14">
        <v>32260.437699999999</v>
      </c>
      <c r="L186" s="14">
        <v>533439.53339999996</v>
      </c>
      <c r="M186" s="13"/>
      <c r="N186" s="14">
        <v>448329.35</v>
      </c>
      <c r="O186" s="14">
        <v>90967.57</v>
      </c>
      <c r="P186" s="14">
        <v>539296.91999999993</v>
      </c>
      <c r="Q186" s="13"/>
      <c r="R186" s="15"/>
      <c r="S186" s="15"/>
      <c r="T186" s="15"/>
    </row>
    <row r="187" spans="1:20" ht="15.75" thickBot="1" x14ac:dyDescent="0.3">
      <c r="A187" s="16">
        <v>45657</v>
      </c>
      <c r="B187" s="13" t="s">
        <v>15</v>
      </c>
      <c r="C187" s="13"/>
      <c r="D187" s="17"/>
      <c r="E187" s="12"/>
      <c r="F187" s="13"/>
      <c r="G187" s="17"/>
      <c r="H187" s="17"/>
      <c r="I187" s="13"/>
      <c r="J187" s="18">
        <v>617957.73860000004</v>
      </c>
      <c r="K187" s="18">
        <v>2775.3811999999998</v>
      </c>
      <c r="L187" s="18">
        <v>620733.11979999999</v>
      </c>
      <c r="M187" s="13"/>
      <c r="N187" s="18">
        <v>671888.97</v>
      </c>
      <c r="O187" s="18">
        <v>583.15</v>
      </c>
      <c r="P187" s="18">
        <v>672472.12</v>
      </c>
      <c r="Q187" s="13"/>
      <c r="R187" s="19"/>
      <c r="S187" s="19"/>
      <c r="T187" s="19"/>
    </row>
    <row r="188" spans="1:20" x14ac:dyDescent="0.25">
      <c r="A188" s="16"/>
      <c r="B188" s="13"/>
      <c r="C188" s="13"/>
      <c r="D188" s="13"/>
      <c r="E188">
        <v>141</v>
      </c>
      <c r="F188" s="13"/>
      <c r="G188" s="13"/>
      <c r="H188" s="13">
        <v>0</v>
      </c>
      <c r="I188" s="13"/>
      <c r="J188" s="14">
        <f>SUM(J186:J187)</f>
        <v>1119136.8343</v>
      </c>
      <c r="K188" s="14">
        <f>SUM(K186:K187)</f>
        <v>35035.818899999998</v>
      </c>
      <c r="L188" s="14">
        <f>SUM(J188:K188)</f>
        <v>1154172.6532000001</v>
      </c>
      <c r="M188" s="13"/>
      <c r="N188" s="14">
        <f>SUM(N186:N187)</f>
        <v>1120218.3199999998</v>
      </c>
      <c r="O188" s="14">
        <f>SUM(O186:O187)</f>
        <v>91550.720000000001</v>
      </c>
      <c r="P188" s="14">
        <f>SUM(N188:O188)</f>
        <v>1211769.0399999998</v>
      </c>
      <c r="Q188" s="13"/>
      <c r="R188" s="15">
        <f>+(N188-J188)/J188</f>
        <v>9.6635698768354327E-4</v>
      </c>
      <c r="S188" s="15">
        <f t="shared" ref="S188" si="58">+(O188-K188)/K188</f>
        <v>1.613060658331009</v>
      </c>
      <c r="T188" s="15">
        <f>+(P188-L188)/L188</f>
        <v>4.9902747773750269E-2</v>
      </c>
    </row>
    <row r="189" spans="1:20" x14ac:dyDescent="0.25">
      <c r="A189" s="13"/>
      <c r="B189" s="13"/>
      <c r="C189" s="13"/>
      <c r="D189" s="13"/>
      <c r="F189" s="13"/>
      <c r="G189" s="13"/>
      <c r="H189" s="13"/>
      <c r="I189" s="13"/>
      <c r="J189" s="14"/>
      <c r="K189" s="14"/>
      <c r="L189" s="14"/>
      <c r="M189" s="13"/>
      <c r="N189" s="14"/>
      <c r="O189" s="14"/>
      <c r="P189" s="14"/>
      <c r="Q189" s="13"/>
      <c r="R189" s="15"/>
      <c r="S189" s="15"/>
      <c r="T189" s="15"/>
    </row>
    <row r="190" spans="1:20" x14ac:dyDescent="0.25">
      <c r="A190" s="16">
        <v>45688</v>
      </c>
      <c r="B190" s="13" t="s">
        <v>14</v>
      </c>
      <c r="C190" s="13"/>
      <c r="D190" s="13"/>
      <c r="F190" s="13"/>
      <c r="G190" s="13"/>
      <c r="H190" s="13"/>
      <c r="I190" s="13"/>
      <c r="J190" s="14">
        <v>538192.09</v>
      </c>
      <c r="K190" s="14">
        <v>41147.82</v>
      </c>
      <c r="L190" s="14">
        <v>579339.90999999992</v>
      </c>
      <c r="M190" s="13"/>
      <c r="N190" s="14">
        <v>521165.33</v>
      </c>
      <c r="O190" s="14">
        <v>50538.26</v>
      </c>
      <c r="P190" s="14">
        <v>571703.59</v>
      </c>
      <c r="Q190" s="13"/>
      <c r="R190" s="15"/>
      <c r="S190" s="15"/>
      <c r="T190" s="15"/>
    </row>
    <row r="191" spans="1:20" ht="15.75" thickBot="1" x14ac:dyDescent="0.3">
      <c r="A191" s="16">
        <v>45688</v>
      </c>
      <c r="B191" s="13" t="s">
        <v>15</v>
      </c>
      <c r="C191" s="13"/>
      <c r="D191" s="17"/>
      <c r="E191" s="12"/>
      <c r="F191" s="13"/>
      <c r="G191" s="17"/>
      <c r="H191" s="17"/>
      <c r="I191" s="13"/>
      <c r="J191" s="18">
        <v>662632.65410000004</v>
      </c>
      <c r="K191" s="18">
        <v>1747.7103999999999</v>
      </c>
      <c r="L191" s="18">
        <v>664380.36450000003</v>
      </c>
      <c r="M191" s="13"/>
      <c r="N191" s="18">
        <v>708634.06</v>
      </c>
      <c r="O191" s="18">
        <v>2684.2</v>
      </c>
      <c r="P191" s="18">
        <v>711318.26</v>
      </c>
      <c r="Q191" s="13"/>
      <c r="R191" s="19"/>
      <c r="S191" s="19"/>
      <c r="T191" s="19"/>
    </row>
    <row r="192" spans="1:20" x14ac:dyDescent="0.25">
      <c r="A192" s="16"/>
      <c r="B192" s="13"/>
      <c r="C192" s="13"/>
      <c r="D192" s="13"/>
      <c r="E192">
        <v>151</v>
      </c>
      <c r="F192" s="13"/>
      <c r="G192" s="13"/>
      <c r="H192" s="13">
        <v>0</v>
      </c>
      <c r="I192" s="13"/>
      <c r="J192" s="14">
        <f>SUM(J190:J191)</f>
        <v>1200824.7441</v>
      </c>
      <c r="K192" s="14">
        <f>SUM(K190:K191)</f>
        <v>42895.530400000003</v>
      </c>
      <c r="L192" s="14">
        <f>SUM(L190:L191)</f>
        <v>1243720.2744999998</v>
      </c>
      <c r="M192" s="13"/>
      <c r="N192" s="14">
        <f>SUM(N190:N191)</f>
        <v>1229799.3900000001</v>
      </c>
      <c r="O192" s="14">
        <f>SUM(O190:O191)</f>
        <v>53222.46</v>
      </c>
      <c r="P192" s="14">
        <f>SUM(N192:O192)</f>
        <v>1283021.8500000001</v>
      </c>
      <c r="Q192" s="13"/>
      <c r="R192" s="15">
        <f>+(N192-J192)/J192</f>
        <v>2.4128954739116554E-2</v>
      </c>
      <c r="S192" s="15">
        <f t="shared" ref="S192" si="59">+(O192-K192)/K192</f>
        <v>0.24074605218076509</v>
      </c>
      <c r="T192" s="15">
        <f>+(P192-L192)/L192</f>
        <v>3.1600011920526326E-2</v>
      </c>
    </row>
    <row r="193" spans="1:20" x14ac:dyDescent="0.25">
      <c r="A193" s="13"/>
      <c r="B193" s="13"/>
      <c r="C193" s="13"/>
      <c r="D193" s="13"/>
      <c r="F193" s="13"/>
      <c r="G193" s="13"/>
      <c r="H193" s="13"/>
      <c r="I193" s="13"/>
      <c r="J193" s="14"/>
      <c r="K193" s="14"/>
      <c r="L193" s="14"/>
      <c r="M193" s="13"/>
      <c r="N193" s="14"/>
      <c r="O193" s="14"/>
      <c r="P193" s="14"/>
      <c r="Q193" s="13"/>
      <c r="R193" s="15"/>
      <c r="S193" s="15"/>
      <c r="T193" s="15"/>
    </row>
    <row r="194" spans="1:20" x14ac:dyDescent="0.25">
      <c r="A194" s="16">
        <v>45716</v>
      </c>
      <c r="B194" s="13" t="s">
        <v>14</v>
      </c>
      <c r="C194" s="13"/>
      <c r="D194" s="13"/>
      <c r="F194" s="13"/>
      <c r="G194" s="13"/>
      <c r="H194" s="13"/>
      <c r="I194" s="13"/>
      <c r="J194" s="14">
        <v>455581.31</v>
      </c>
      <c r="K194" s="14">
        <v>33006.434000000001</v>
      </c>
      <c r="L194" s="14">
        <v>488587.74400000001</v>
      </c>
      <c r="M194" s="13"/>
      <c r="N194" s="14">
        <v>460418.1</v>
      </c>
      <c r="O194" s="14">
        <v>67997.72</v>
      </c>
      <c r="P194" s="14">
        <v>528415.81999999995</v>
      </c>
      <c r="Q194" s="13"/>
      <c r="R194" s="15"/>
      <c r="S194" s="15"/>
      <c r="T194" s="15"/>
    </row>
    <row r="195" spans="1:20" ht="15.75" thickBot="1" x14ac:dyDescent="0.3">
      <c r="A195" s="16">
        <v>45716</v>
      </c>
      <c r="B195" s="13" t="s">
        <v>15</v>
      </c>
      <c r="C195" s="13"/>
      <c r="D195" s="17"/>
      <c r="E195" s="12"/>
      <c r="F195" s="13"/>
      <c r="G195" s="17"/>
      <c r="H195" s="17"/>
      <c r="I195" s="13"/>
      <c r="J195" s="18">
        <v>660255.55209999997</v>
      </c>
      <c r="K195" s="18">
        <v>1583.0404000000001</v>
      </c>
      <c r="L195" s="18">
        <v>661838.59250000003</v>
      </c>
      <c r="M195" s="13"/>
      <c r="N195" s="18">
        <v>703273.46</v>
      </c>
      <c r="O195" s="18">
        <v>1922.38</v>
      </c>
      <c r="P195" s="18">
        <v>705195.84</v>
      </c>
      <c r="Q195" s="13"/>
      <c r="R195" s="19"/>
      <c r="S195" s="19"/>
      <c r="T195" s="19"/>
    </row>
    <row r="196" spans="1:20" x14ac:dyDescent="0.25">
      <c r="A196" s="16"/>
      <c r="B196" s="13"/>
      <c r="C196" s="13"/>
      <c r="D196" s="13"/>
      <c r="E196">
        <v>154</v>
      </c>
      <c r="F196" s="13"/>
      <c r="G196" s="13"/>
      <c r="H196" s="13">
        <v>0</v>
      </c>
      <c r="I196" s="13"/>
      <c r="J196" s="14">
        <f>SUM(J194:J195)</f>
        <v>1115836.8621</v>
      </c>
      <c r="K196" s="14">
        <f>SUM(K194:K195)</f>
        <v>34589.474399999999</v>
      </c>
      <c r="L196" s="14">
        <f>SUM(L194:L195)</f>
        <v>1150426.3365</v>
      </c>
      <c r="M196" s="13"/>
      <c r="N196" s="14">
        <f>SUM(N194:N195)</f>
        <v>1163691.56</v>
      </c>
      <c r="O196" s="14">
        <f>SUM(O194:O195)</f>
        <v>69920.100000000006</v>
      </c>
      <c r="P196" s="14">
        <f>SUM(N196:O196)</f>
        <v>1233611.6600000001</v>
      </c>
      <c r="Q196" s="13"/>
      <c r="R196" s="15">
        <f>+(N196-J196)/J196</f>
        <v>4.2886822908805591E-2</v>
      </c>
      <c r="S196" s="15">
        <f t="shared" ref="S196" si="60">+(O196-K196)/K196</f>
        <v>1.0214270732023614</v>
      </c>
      <c r="T196" s="15">
        <f>+(P196-L196)/L196</f>
        <v>7.2308257261459327E-2</v>
      </c>
    </row>
    <row r="197" spans="1:20" x14ac:dyDescent="0.25">
      <c r="A197" s="13"/>
      <c r="B197" s="13"/>
      <c r="C197" s="13"/>
      <c r="D197" s="13"/>
      <c r="E197" s="13"/>
      <c r="F197" s="13"/>
      <c r="G197" s="13"/>
      <c r="H197" s="13"/>
      <c r="I197" s="13"/>
      <c r="J197" s="14"/>
      <c r="K197" s="14"/>
      <c r="L197" s="14"/>
      <c r="M197" s="13"/>
      <c r="N197" s="14"/>
      <c r="O197" s="14"/>
      <c r="P197" s="14"/>
      <c r="Q197" s="13"/>
      <c r="R197" s="15"/>
      <c r="S197" s="15"/>
      <c r="T197" s="15"/>
    </row>
    <row r="198" spans="1:20" x14ac:dyDescent="0.25">
      <c r="A198" s="16">
        <v>45747</v>
      </c>
      <c r="B198" s="13" t="s">
        <v>14</v>
      </c>
      <c r="C198" s="13"/>
      <c r="D198" s="24"/>
      <c r="E198" s="13"/>
      <c r="F198" s="13"/>
      <c r="G198" s="13"/>
      <c r="H198" s="13"/>
      <c r="I198" s="13"/>
      <c r="J198" s="14">
        <v>455581.31</v>
      </c>
      <c r="K198" s="14">
        <v>33013.334000000003</v>
      </c>
      <c r="L198" s="14">
        <v>488594.64399999997</v>
      </c>
      <c r="M198" s="13"/>
      <c r="N198" s="14"/>
      <c r="O198" s="14"/>
      <c r="P198" s="14"/>
      <c r="Q198" s="13"/>
      <c r="R198" s="15"/>
      <c r="S198" s="15"/>
      <c r="T198" s="15"/>
    </row>
    <row r="199" spans="1:20" ht="15.75" thickBot="1" x14ac:dyDescent="0.3">
      <c r="A199" s="16">
        <v>45747</v>
      </c>
      <c r="B199" s="13" t="s">
        <v>15</v>
      </c>
      <c r="C199" s="13"/>
      <c r="D199" s="17"/>
      <c r="E199" s="17"/>
      <c r="F199" s="13"/>
      <c r="G199" s="17"/>
      <c r="H199" s="17"/>
      <c r="I199" s="13"/>
      <c r="J199" s="18">
        <v>679799.11739999999</v>
      </c>
      <c r="K199" s="18">
        <v>1535.0103999999999</v>
      </c>
      <c r="L199" s="18">
        <v>681334.12780000002</v>
      </c>
      <c r="M199" s="13"/>
      <c r="N199" s="21"/>
      <c r="O199" s="21"/>
      <c r="P199" s="21"/>
      <c r="Q199" s="13"/>
      <c r="R199" s="13"/>
      <c r="S199" s="13"/>
      <c r="T199" s="13"/>
    </row>
    <row r="200" spans="1:20" x14ac:dyDescent="0.25">
      <c r="A200" s="16"/>
      <c r="B200" s="13"/>
      <c r="C200" s="13"/>
      <c r="D200" s="13"/>
      <c r="E200" s="13"/>
      <c r="F200" s="13"/>
      <c r="G200" s="13"/>
      <c r="H200" s="13"/>
      <c r="I200" s="13"/>
      <c r="J200" s="14">
        <f>SUM(J198:J199)</f>
        <v>1135380.4273999999</v>
      </c>
      <c r="K200" s="14">
        <f>SUM(K198:K199)</f>
        <v>34548.344400000002</v>
      </c>
      <c r="L200" s="14">
        <f>SUM(J200:K200)</f>
        <v>1169928.7718</v>
      </c>
      <c r="M200" s="13"/>
      <c r="N200" s="21"/>
      <c r="O200" s="21"/>
      <c r="P200" s="21"/>
      <c r="Q200" s="13"/>
      <c r="R200" s="13"/>
      <c r="S200" s="13"/>
      <c r="T200" s="13"/>
    </row>
    <row r="201" spans="1:20" x14ac:dyDescent="0.25">
      <c r="A201" s="13"/>
      <c r="B201" s="13"/>
      <c r="C201" s="13"/>
      <c r="D201" s="13"/>
      <c r="E201" s="13"/>
      <c r="F201" s="13"/>
      <c r="G201" s="13"/>
      <c r="H201" s="13"/>
      <c r="I201" s="13"/>
      <c r="J201" s="14"/>
      <c r="K201" s="14"/>
      <c r="L201" s="14"/>
      <c r="M201" s="13"/>
      <c r="N201" s="21"/>
      <c r="O201" s="21"/>
      <c r="P201" s="21"/>
      <c r="Q201" s="13"/>
      <c r="R201" s="13"/>
      <c r="S201" s="13"/>
      <c r="T201" s="13"/>
    </row>
    <row r="202" spans="1:20" x14ac:dyDescent="0.25">
      <c r="A202" s="16">
        <v>45777</v>
      </c>
      <c r="B202" s="13" t="s">
        <v>14</v>
      </c>
      <c r="C202" s="13"/>
      <c r="D202" s="13"/>
      <c r="E202" s="13"/>
      <c r="F202" s="13"/>
      <c r="G202" s="13"/>
      <c r="H202" s="13"/>
      <c r="I202" s="13"/>
      <c r="J202" s="14">
        <v>459371.86589999998</v>
      </c>
      <c r="K202" s="14">
        <v>33027.684000000001</v>
      </c>
      <c r="L202" s="14">
        <v>492399.54989999998</v>
      </c>
      <c r="M202" s="13"/>
      <c r="N202" s="21"/>
      <c r="O202" s="21"/>
      <c r="P202" s="21"/>
      <c r="Q202" s="13"/>
      <c r="R202" s="13"/>
      <c r="S202" s="13"/>
      <c r="T202" s="13"/>
    </row>
    <row r="203" spans="1:20" ht="15.75" thickBot="1" x14ac:dyDescent="0.3">
      <c r="A203" s="16">
        <v>45777</v>
      </c>
      <c r="B203" s="13" t="s">
        <v>15</v>
      </c>
      <c r="C203" s="13"/>
      <c r="D203" s="17"/>
      <c r="E203" s="17"/>
      <c r="F203" s="13"/>
      <c r="G203" s="17"/>
      <c r="H203" s="17"/>
      <c r="I203" s="13"/>
      <c r="J203" s="18">
        <v>683434.81740000006</v>
      </c>
      <c r="K203" s="18">
        <v>1523.3604</v>
      </c>
      <c r="L203" s="18">
        <v>684958.17780000006</v>
      </c>
      <c r="M203" s="13"/>
      <c r="N203" s="21"/>
      <c r="O203" s="21"/>
      <c r="P203" s="21"/>
      <c r="Q203" s="13"/>
      <c r="R203" s="13"/>
      <c r="S203" s="13"/>
      <c r="T203" s="13"/>
    </row>
    <row r="204" spans="1:20" x14ac:dyDescent="0.25">
      <c r="A204" s="16"/>
      <c r="B204" s="13"/>
      <c r="C204" s="13"/>
      <c r="D204" s="13"/>
      <c r="E204" s="13"/>
      <c r="F204" s="13"/>
      <c r="G204" s="13"/>
      <c r="H204" s="13"/>
      <c r="I204" s="13"/>
      <c r="J204" s="14">
        <f>SUM(J202:J203)</f>
        <v>1142806.6833000001</v>
      </c>
      <c r="K204" s="14">
        <f>SUM(K202:K203)</f>
        <v>34551.044399999999</v>
      </c>
      <c r="L204" s="14">
        <f>SUM(J204:K204)</f>
        <v>1177357.7277000002</v>
      </c>
      <c r="M204" s="13"/>
      <c r="N204" s="21"/>
      <c r="O204" s="21"/>
      <c r="P204" s="21"/>
      <c r="Q204" s="13"/>
      <c r="R204" s="13"/>
      <c r="S204" s="13"/>
      <c r="T204" s="13"/>
    </row>
    <row r="205" spans="1:20" x14ac:dyDescent="0.25">
      <c r="A205" s="13"/>
      <c r="B205" s="13"/>
      <c r="C205" s="13"/>
      <c r="D205" s="13"/>
      <c r="E205" s="13"/>
      <c r="F205" s="13"/>
      <c r="G205" s="13"/>
      <c r="H205" s="13"/>
      <c r="I205" s="13"/>
      <c r="J205" s="14"/>
      <c r="K205" s="14"/>
      <c r="L205" s="14"/>
      <c r="M205" s="13"/>
      <c r="N205" s="21"/>
      <c r="O205" s="21"/>
      <c r="P205" s="21"/>
      <c r="Q205" s="13"/>
      <c r="R205" s="13"/>
      <c r="S205" s="13"/>
      <c r="T205" s="13"/>
    </row>
    <row r="206" spans="1:20" x14ac:dyDescent="0.25">
      <c r="A206" s="16">
        <v>45808</v>
      </c>
      <c r="B206" s="13" t="s">
        <v>14</v>
      </c>
      <c r="C206" s="13"/>
      <c r="D206" s="13"/>
      <c r="E206" s="13"/>
      <c r="F206" s="13"/>
      <c r="G206" s="13"/>
      <c r="H206" s="13"/>
      <c r="I206" s="13"/>
      <c r="J206" s="14">
        <v>695250.56259999995</v>
      </c>
      <c r="K206" s="14">
        <v>50096.106200000002</v>
      </c>
      <c r="L206" s="14">
        <v>745346.66879999998</v>
      </c>
      <c r="M206" s="13"/>
      <c r="N206" s="22"/>
      <c r="O206" s="22"/>
      <c r="P206" s="22"/>
      <c r="Q206" s="13"/>
      <c r="R206" s="13"/>
      <c r="S206" s="13"/>
      <c r="T206" s="13"/>
    </row>
    <row r="207" spans="1:20" ht="15.75" thickBot="1" x14ac:dyDescent="0.3">
      <c r="A207" s="16">
        <v>45808</v>
      </c>
      <c r="B207" s="13" t="s">
        <v>15</v>
      </c>
      <c r="C207" s="13"/>
      <c r="D207" s="17"/>
      <c r="E207" s="17"/>
      <c r="F207" s="13"/>
      <c r="G207" s="17"/>
      <c r="H207" s="17"/>
      <c r="I207" s="13"/>
      <c r="J207" s="18">
        <v>707804.48620000004</v>
      </c>
      <c r="K207" s="18">
        <v>1616.0304000000001</v>
      </c>
      <c r="L207" s="18">
        <v>709420.51660000009</v>
      </c>
      <c r="M207" s="13"/>
      <c r="N207" s="22"/>
      <c r="O207" s="22"/>
      <c r="P207" s="22"/>
      <c r="Q207" s="13"/>
      <c r="R207" s="13"/>
      <c r="S207" s="13"/>
      <c r="T207" s="13"/>
    </row>
    <row r="208" spans="1:20" x14ac:dyDescent="0.25">
      <c r="A208" s="16"/>
      <c r="B208" s="13"/>
      <c r="C208" s="13"/>
      <c r="D208" s="13"/>
      <c r="E208" s="13"/>
      <c r="F208" s="13"/>
      <c r="G208" s="13"/>
      <c r="H208" s="13"/>
      <c r="I208" s="13"/>
      <c r="J208" s="14">
        <f>SUM(J206:J207)</f>
        <v>1403055.0488</v>
      </c>
      <c r="K208" s="14">
        <f>SUM(K206:K207)</f>
        <v>51712.136600000005</v>
      </c>
      <c r="L208" s="14">
        <f>SUM(J208:K208)</f>
        <v>1454767.1854000001</v>
      </c>
      <c r="M208" s="13"/>
      <c r="N208" s="21"/>
      <c r="O208" s="21"/>
      <c r="P208" s="21"/>
      <c r="Q208" s="13"/>
      <c r="R208" s="13"/>
      <c r="S208" s="13"/>
      <c r="T208" s="13"/>
    </row>
    <row r="209" spans="1:20" x14ac:dyDescent="0.25">
      <c r="A209" s="13"/>
      <c r="B209" s="13"/>
      <c r="C209" s="13"/>
      <c r="D209" s="13"/>
      <c r="E209" s="13"/>
      <c r="F209" s="13"/>
      <c r="G209" s="13"/>
      <c r="H209" s="13"/>
      <c r="I209" s="13"/>
      <c r="J209" s="14"/>
      <c r="K209" s="14"/>
      <c r="L209" s="14"/>
      <c r="M209" s="13"/>
      <c r="N209" s="21"/>
      <c r="O209" s="21"/>
      <c r="P209" s="21"/>
      <c r="Q209" s="13"/>
      <c r="R209" s="13"/>
      <c r="S209" s="13"/>
      <c r="T209" s="13"/>
    </row>
    <row r="210" spans="1:20" x14ac:dyDescent="0.25">
      <c r="A210" s="16">
        <v>45838</v>
      </c>
      <c r="B210" s="13" t="s">
        <v>14</v>
      </c>
      <c r="C210" s="13"/>
      <c r="D210" s="13"/>
      <c r="E210" s="13"/>
      <c r="F210" s="13"/>
      <c r="G210" s="13"/>
      <c r="H210" s="13"/>
      <c r="I210" s="13"/>
      <c r="J210" s="14">
        <v>467632.94390000001</v>
      </c>
      <c r="K210" s="14">
        <v>33793.340600000003</v>
      </c>
      <c r="L210" s="14">
        <v>501426.28450000001</v>
      </c>
      <c r="M210" s="13"/>
      <c r="N210" s="22"/>
      <c r="O210" s="22"/>
      <c r="P210" s="22"/>
      <c r="Q210" s="13"/>
      <c r="R210" s="13"/>
      <c r="S210" s="13"/>
      <c r="T210" s="13"/>
    </row>
    <row r="211" spans="1:20" ht="15.75" thickBot="1" x14ac:dyDescent="0.3">
      <c r="A211" s="16">
        <v>45838</v>
      </c>
      <c r="B211" s="13" t="s">
        <v>15</v>
      </c>
      <c r="C211" s="13"/>
      <c r="D211" s="17"/>
      <c r="E211" s="17"/>
      <c r="F211" s="13"/>
      <c r="G211" s="17"/>
      <c r="H211" s="17"/>
      <c r="I211" s="13"/>
      <c r="J211" s="18">
        <v>682069.0074</v>
      </c>
      <c r="K211" s="18">
        <v>1849.2804000000001</v>
      </c>
      <c r="L211" s="18">
        <v>683918.28780000005</v>
      </c>
      <c r="M211" s="13"/>
      <c r="N211" s="22"/>
      <c r="O211" s="22"/>
      <c r="P211" s="22"/>
      <c r="Q211" s="13"/>
      <c r="R211" s="13"/>
      <c r="S211" s="13"/>
      <c r="T211" s="13"/>
    </row>
    <row r="212" spans="1:20" x14ac:dyDescent="0.25">
      <c r="A212" s="16"/>
      <c r="B212" s="13"/>
      <c r="C212" s="13"/>
      <c r="D212" s="13"/>
      <c r="E212" s="13"/>
      <c r="F212" s="13"/>
      <c r="G212" s="13"/>
      <c r="H212" s="13"/>
      <c r="I212" s="13"/>
      <c r="J212" s="14">
        <f>SUM(J210:J211)</f>
        <v>1149701.9513000001</v>
      </c>
      <c r="K212" s="14">
        <f>SUM(K210:K211)</f>
        <v>35642.621000000006</v>
      </c>
      <c r="L212" s="14">
        <f>SUM(J212:K212)</f>
        <v>1185344.5723000001</v>
      </c>
      <c r="M212" s="13"/>
      <c r="N212" s="21"/>
      <c r="O212" s="21"/>
      <c r="P212" s="21"/>
      <c r="Q212" s="13"/>
      <c r="R212" s="13"/>
      <c r="S212" s="13"/>
      <c r="T212" s="13"/>
    </row>
    <row r="213" spans="1:20" x14ac:dyDescent="0.25">
      <c r="A213" s="13"/>
      <c r="B213" s="13"/>
      <c r="C213" s="13"/>
      <c r="D213" s="13"/>
      <c r="E213" s="13"/>
      <c r="F213" s="13"/>
      <c r="G213" s="13"/>
      <c r="H213" s="13"/>
      <c r="I213" s="13"/>
      <c r="J213" s="14"/>
      <c r="K213" s="14"/>
      <c r="L213" s="14"/>
      <c r="M213" s="13"/>
      <c r="N213" s="14"/>
      <c r="O213" s="14"/>
      <c r="P213" s="14"/>
      <c r="Q213" s="13"/>
      <c r="R213" s="13"/>
      <c r="S213" s="13"/>
      <c r="T213" s="13"/>
    </row>
    <row r="214" spans="1:20" x14ac:dyDescent="0.25">
      <c r="A214" s="16">
        <v>45869</v>
      </c>
      <c r="B214" s="13" t="s">
        <v>14</v>
      </c>
      <c r="C214" s="13"/>
      <c r="D214" s="13"/>
      <c r="E214" s="13"/>
      <c r="F214" s="13"/>
      <c r="G214" s="13"/>
      <c r="H214" s="13"/>
      <c r="I214" s="13"/>
      <c r="J214" s="14">
        <v>467632.94390000001</v>
      </c>
      <c r="K214" s="14">
        <v>33804.840600000003</v>
      </c>
      <c r="L214" s="14">
        <v>501437.78450000001</v>
      </c>
      <c r="M214" s="13"/>
      <c r="N214" s="21"/>
      <c r="O214" s="21"/>
      <c r="P214" s="21"/>
      <c r="Q214" s="13"/>
      <c r="R214" s="13"/>
      <c r="S214" s="13"/>
      <c r="T214" s="13"/>
    </row>
    <row r="215" spans="1:20" ht="15.75" thickBot="1" x14ac:dyDescent="0.3">
      <c r="A215" s="16">
        <v>45869</v>
      </c>
      <c r="B215" s="13" t="s">
        <v>15</v>
      </c>
      <c r="C215" s="13"/>
      <c r="D215" s="17"/>
      <c r="E215" s="17"/>
      <c r="F215" s="13"/>
      <c r="G215" s="17"/>
      <c r="H215" s="17"/>
      <c r="I215" s="13"/>
      <c r="J215" s="18">
        <v>683985.16740000003</v>
      </c>
      <c r="K215" s="18">
        <v>1752.3904</v>
      </c>
      <c r="L215" s="18">
        <v>685737.55780000007</v>
      </c>
      <c r="M215" s="13"/>
      <c r="N215" s="21"/>
      <c r="O215" s="21"/>
      <c r="P215" s="21"/>
      <c r="Q215" s="13"/>
      <c r="R215" s="13"/>
      <c r="S215" s="13"/>
      <c r="T215" s="13"/>
    </row>
    <row r="216" spans="1:20" x14ac:dyDescent="0.25">
      <c r="A216" s="16"/>
      <c r="B216" s="13"/>
      <c r="C216" s="13"/>
      <c r="D216" s="13"/>
      <c r="E216" s="13"/>
      <c r="F216" s="13"/>
      <c r="G216" s="13"/>
      <c r="H216" s="13"/>
      <c r="I216" s="13"/>
      <c r="J216" s="14">
        <f>SUM(J214:J215)</f>
        <v>1151618.1113</v>
      </c>
      <c r="K216" s="14">
        <f>SUM(K214:K215)</f>
        <v>35557.231</v>
      </c>
      <c r="L216" s="14">
        <f>SUM(L214:L215)</f>
        <v>1187175.3423000001</v>
      </c>
      <c r="M216" s="13"/>
      <c r="N216" s="21"/>
      <c r="O216" s="21"/>
      <c r="P216" s="21"/>
      <c r="Q216" s="13"/>
      <c r="R216" s="13"/>
      <c r="S216" s="13"/>
      <c r="T216" s="13"/>
    </row>
    <row r="217" spans="1:20" x14ac:dyDescent="0.25">
      <c r="A217" s="16"/>
      <c r="B217" s="13"/>
      <c r="C217" s="13"/>
      <c r="D217" s="13"/>
      <c r="E217" s="13"/>
      <c r="F217" s="13"/>
      <c r="G217" s="13"/>
      <c r="H217" s="13"/>
      <c r="I217" s="13"/>
      <c r="J217" s="14"/>
      <c r="K217" s="14"/>
      <c r="L217" s="14"/>
      <c r="M217" s="13"/>
      <c r="N217" s="21"/>
      <c r="O217" s="21"/>
      <c r="P217" s="21"/>
      <c r="Q217" s="13"/>
      <c r="R217" s="13"/>
      <c r="S217" s="13"/>
      <c r="T217" s="13"/>
    </row>
    <row r="218" spans="1:20" x14ac:dyDescent="0.25">
      <c r="A218" s="16">
        <v>45900</v>
      </c>
      <c r="B218" s="13" t="s">
        <v>14</v>
      </c>
      <c r="C218" s="13"/>
      <c r="D218" s="13"/>
      <c r="E218" s="13"/>
      <c r="F218" s="13"/>
      <c r="G218" s="13"/>
      <c r="H218" s="13"/>
      <c r="I218" s="13"/>
      <c r="J218" s="14">
        <v>467632.94390000001</v>
      </c>
      <c r="K218" s="14">
        <v>33804.840600000003</v>
      </c>
      <c r="L218" s="14">
        <v>501437.78450000001</v>
      </c>
      <c r="M218" s="13"/>
      <c r="N218" s="21"/>
      <c r="O218" s="21"/>
      <c r="P218" s="21"/>
      <c r="Q218" s="13"/>
      <c r="R218" s="13"/>
      <c r="S218" s="13"/>
      <c r="T218" s="13"/>
    </row>
    <row r="219" spans="1:20" ht="15.75" thickBot="1" x14ac:dyDescent="0.3">
      <c r="A219" s="16">
        <v>45900</v>
      </c>
      <c r="B219" s="13" t="s">
        <v>15</v>
      </c>
      <c r="C219" s="13"/>
      <c r="D219" s="17"/>
      <c r="E219" s="17"/>
      <c r="F219" s="13"/>
      <c r="G219" s="17"/>
      <c r="H219" s="17"/>
      <c r="I219" s="13"/>
      <c r="J219" s="18">
        <v>683910.18740000005</v>
      </c>
      <c r="K219" s="18">
        <v>1715.2203999999999</v>
      </c>
      <c r="L219" s="18">
        <v>685625.40780000004</v>
      </c>
      <c r="M219" s="13"/>
      <c r="N219" s="21"/>
      <c r="O219" s="21"/>
      <c r="P219" s="21"/>
      <c r="Q219" s="13"/>
      <c r="R219" s="13"/>
      <c r="S219" s="13"/>
      <c r="T219" s="13"/>
    </row>
    <row r="220" spans="1:20" x14ac:dyDescent="0.25">
      <c r="A220" s="13"/>
      <c r="B220" s="13"/>
      <c r="C220" s="13"/>
      <c r="D220" s="13"/>
      <c r="E220" s="13"/>
      <c r="F220" s="13"/>
      <c r="G220" s="13"/>
      <c r="H220" s="13"/>
      <c r="I220" s="13"/>
      <c r="J220" s="14">
        <f>SUM(J218:J219)</f>
        <v>1151543.1313</v>
      </c>
      <c r="K220" s="14">
        <f>SUM(K218:K219)</f>
        <v>35520.061000000002</v>
      </c>
      <c r="L220" s="14">
        <f>SUM(L218:L219)</f>
        <v>1187063.1923</v>
      </c>
      <c r="M220" s="13"/>
      <c r="N220" s="21"/>
      <c r="O220" s="21"/>
      <c r="P220" s="21"/>
      <c r="Q220" s="13"/>
      <c r="R220" s="13"/>
      <c r="S220" s="13"/>
      <c r="T220" s="13"/>
    </row>
    <row r="221" spans="1:20" x14ac:dyDescent="0.25">
      <c r="A221" s="13"/>
      <c r="B221" s="13"/>
      <c r="C221" s="13"/>
      <c r="D221" s="13"/>
      <c r="E221" s="13"/>
      <c r="F221" s="13"/>
      <c r="G221" s="13"/>
      <c r="H221" s="13"/>
      <c r="I221" s="13"/>
      <c r="J221" s="14"/>
      <c r="K221" s="14"/>
      <c r="L221" s="14"/>
      <c r="M221" s="13"/>
      <c r="N221" s="21"/>
      <c r="O221" s="21"/>
      <c r="P221" s="21"/>
      <c r="Q221" s="13"/>
      <c r="R221" s="13"/>
      <c r="S221" s="13"/>
      <c r="T221" s="13"/>
    </row>
    <row r="222" spans="1:20" x14ac:dyDescent="0.25">
      <c r="A222" s="20" t="s">
        <v>17</v>
      </c>
      <c r="B222" s="13" t="s">
        <v>14</v>
      </c>
      <c r="C222" s="13"/>
      <c r="D222" s="13"/>
      <c r="E222" s="13"/>
      <c r="F222" s="13"/>
      <c r="G222" s="13"/>
      <c r="H222" s="13"/>
      <c r="I222" s="13"/>
      <c r="J222" s="14">
        <f t="shared" ref="J222:L223" si="61">J218+J214+J210+J206+J202+J198+J194+J190+J186+J182+J178+J174</f>
        <v>6263014.1411999995</v>
      </c>
      <c r="K222" s="14">
        <f t="shared" si="61"/>
        <v>436871.9546</v>
      </c>
      <c r="L222" s="14">
        <f t="shared" si="61"/>
        <v>6699886.0958000002</v>
      </c>
      <c r="M222" s="13"/>
      <c r="N222" s="21"/>
      <c r="O222" s="21"/>
      <c r="P222" s="21"/>
      <c r="Q222" s="13"/>
      <c r="R222" s="13"/>
      <c r="S222" s="16"/>
      <c r="T222" s="13"/>
    </row>
    <row r="223" spans="1:20" ht="15.75" thickBot="1" x14ac:dyDescent="0.3">
      <c r="A223" s="20" t="s">
        <v>17</v>
      </c>
      <c r="B223" s="13" t="s">
        <v>15</v>
      </c>
      <c r="C223" s="13"/>
      <c r="D223" s="17"/>
      <c r="E223" s="17"/>
      <c r="F223" s="13"/>
      <c r="G223" s="17"/>
      <c r="H223" s="17"/>
      <c r="I223" s="13"/>
      <c r="J223" s="18">
        <f t="shared" si="61"/>
        <v>7923587.7159000002</v>
      </c>
      <c r="K223" s="18">
        <f t="shared" si="61"/>
        <v>24456.412</v>
      </c>
      <c r="L223" s="18">
        <f t="shared" si="61"/>
        <v>7948044.1278999997</v>
      </c>
      <c r="M223" s="13"/>
      <c r="N223" s="21"/>
      <c r="O223" s="21"/>
      <c r="P223" s="21"/>
      <c r="Q223" s="13"/>
      <c r="R223" s="13"/>
      <c r="S223" s="16"/>
      <c r="T223" s="13"/>
    </row>
    <row r="224" spans="1:20" x14ac:dyDescent="0.25">
      <c r="A224" s="16"/>
      <c r="B224" s="13"/>
      <c r="C224" s="13"/>
      <c r="D224" s="13"/>
      <c r="E224" s="13"/>
      <c r="F224" s="13"/>
      <c r="G224" s="13"/>
      <c r="H224" s="13"/>
      <c r="I224" s="13"/>
      <c r="J224" s="14">
        <f>SUM(J222:J223)</f>
        <v>14186601.857099999</v>
      </c>
      <c r="K224" s="14">
        <f>SUM(K222:K223)</f>
        <v>461328.36660000001</v>
      </c>
      <c r="L224" s="14">
        <f>SUM(L222:L223)</f>
        <v>14647930.2237</v>
      </c>
      <c r="M224" s="13"/>
      <c r="N224" s="21"/>
      <c r="O224" s="21"/>
      <c r="P224" s="21"/>
      <c r="Q224" s="13"/>
      <c r="R224" s="13"/>
      <c r="S224" s="16"/>
      <c r="T224" s="13"/>
    </row>
    <row r="225" spans="1:20" x14ac:dyDescent="0.25">
      <c r="A225" s="13"/>
      <c r="B225" s="13"/>
      <c r="C225" s="13"/>
      <c r="D225" s="13"/>
      <c r="E225" s="13"/>
      <c r="F225" s="13"/>
      <c r="G225" s="13"/>
      <c r="H225" s="13"/>
      <c r="I225" s="13"/>
      <c r="J225" s="14"/>
      <c r="K225" s="14"/>
      <c r="L225" s="14"/>
      <c r="M225" s="13"/>
      <c r="N225" s="21"/>
      <c r="O225" s="21"/>
      <c r="P225" s="21"/>
      <c r="Q225" s="13"/>
      <c r="R225" s="15"/>
      <c r="S225" s="16"/>
      <c r="T225" s="15"/>
    </row>
    <row r="226" spans="1:20" x14ac:dyDescent="0.25">
      <c r="A226" s="13" t="s">
        <v>18</v>
      </c>
      <c r="B226" s="13"/>
      <c r="C226" s="13"/>
      <c r="D226" s="13"/>
      <c r="E226" s="13"/>
      <c r="F226" s="13"/>
      <c r="G226" s="13"/>
      <c r="H226" s="13"/>
      <c r="I226" s="13"/>
      <c r="J226" s="14"/>
      <c r="K226" s="14"/>
      <c r="L226" s="14"/>
      <c r="M226" s="13"/>
      <c r="N226" s="21"/>
      <c r="O226" s="21"/>
      <c r="P226" s="21"/>
      <c r="Q226" s="13"/>
      <c r="R226" s="15"/>
      <c r="S226" s="16"/>
      <c r="T226" s="15"/>
    </row>
    <row r="227" spans="1:20" x14ac:dyDescent="0.25">
      <c r="A227" s="16">
        <v>46023</v>
      </c>
      <c r="B227" s="13" t="s">
        <v>14</v>
      </c>
      <c r="C227" s="13"/>
      <c r="D227" s="13"/>
      <c r="E227" s="13"/>
      <c r="F227" s="13"/>
      <c r="G227" s="13"/>
      <c r="H227" s="13"/>
      <c r="I227" s="13"/>
      <c r="J227" s="14">
        <v>467632.94390000007</v>
      </c>
      <c r="K227" s="14">
        <v>33781.840599999996</v>
      </c>
      <c r="L227" s="14">
        <v>501414.78450000007</v>
      </c>
      <c r="M227" s="13"/>
      <c r="N227" s="21"/>
      <c r="O227" s="21"/>
      <c r="P227" s="21"/>
      <c r="Q227" s="13"/>
      <c r="R227" s="15"/>
      <c r="S227" s="16"/>
      <c r="T227" s="15"/>
    </row>
    <row r="228" spans="1:20" ht="15.75" thickBot="1" x14ac:dyDescent="0.3">
      <c r="A228" s="16">
        <v>46023</v>
      </c>
      <c r="B228" s="13" t="s">
        <v>15</v>
      </c>
      <c r="C228" s="13"/>
      <c r="D228" s="16"/>
      <c r="E228" s="13"/>
      <c r="F228" s="13"/>
      <c r="G228" s="13"/>
      <c r="H228" s="13"/>
      <c r="I228" s="13"/>
      <c r="J228" s="18">
        <v>682025.44740000053</v>
      </c>
      <c r="K228" s="18">
        <v>1512.7304000000004</v>
      </c>
      <c r="L228" s="18">
        <v>683538.17780000053</v>
      </c>
      <c r="M228" s="13"/>
      <c r="N228" s="21"/>
      <c r="O228" s="21"/>
      <c r="P228" s="21"/>
      <c r="Q228" s="13"/>
      <c r="R228" s="15"/>
      <c r="S228" s="16"/>
      <c r="T228" s="15"/>
    </row>
    <row r="229" spans="1:20" x14ac:dyDescent="0.25">
      <c r="A229" s="16"/>
      <c r="B229" s="13"/>
      <c r="C229" s="13"/>
      <c r="D229" s="16"/>
      <c r="E229" s="13"/>
      <c r="F229" s="13"/>
      <c r="G229" s="13"/>
      <c r="H229" s="13"/>
      <c r="I229" s="13"/>
      <c r="J229" s="14">
        <f>SUM(J227:J228)</f>
        <v>1149658.3913000007</v>
      </c>
      <c r="K229" s="14">
        <f>SUM(K227:K228)</f>
        <v>35294.570999999996</v>
      </c>
      <c r="L229" s="14">
        <f>SUM(L227:L228)</f>
        <v>1184952.9623000007</v>
      </c>
      <c r="M229" s="13"/>
      <c r="N229" s="14"/>
      <c r="O229" s="14"/>
      <c r="P229" s="14"/>
      <c r="Q229" s="13"/>
      <c r="R229" s="15"/>
      <c r="S229" s="16"/>
      <c r="T229" s="15"/>
    </row>
    <row r="230" spans="1:20" x14ac:dyDescent="0.25">
      <c r="A230" s="13"/>
      <c r="B230" s="13"/>
      <c r="C230" s="13"/>
      <c r="E230" s="13"/>
      <c r="F230" s="13"/>
      <c r="G230" s="13"/>
      <c r="H230" s="13"/>
      <c r="I230" s="13"/>
      <c r="J230" s="14"/>
      <c r="K230" s="14"/>
      <c r="L230" s="14"/>
      <c r="M230" s="13"/>
      <c r="N230" s="14"/>
      <c r="O230" s="14"/>
      <c r="P230" s="14"/>
      <c r="Q230" s="13"/>
      <c r="R230" s="15"/>
      <c r="S230" s="16"/>
      <c r="T230" s="15"/>
    </row>
    <row r="231" spans="1:20" x14ac:dyDescent="0.25">
      <c r="A231" s="16">
        <v>46081</v>
      </c>
      <c r="B231" s="13" t="s">
        <v>14</v>
      </c>
      <c r="C231" s="13"/>
      <c r="E231" s="13"/>
      <c r="F231" s="13"/>
      <c r="G231" s="13"/>
      <c r="H231" s="13"/>
      <c r="I231" s="13"/>
      <c r="J231" s="14">
        <v>467632.94390000007</v>
      </c>
      <c r="K231" s="14">
        <v>33781.840599999996</v>
      </c>
      <c r="L231" s="14">
        <v>501414.78450000007</v>
      </c>
      <c r="M231" s="13"/>
      <c r="N231" s="14"/>
      <c r="O231" s="14"/>
      <c r="P231" s="14"/>
      <c r="Q231" s="13"/>
      <c r="R231" s="15"/>
      <c r="S231" s="16"/>
      <c r="T231" s="15"/>
    </row>
    <row r="232" spans="1:20" ht="15.75" thickBot="1" x14ac:dyDescent="0.3">
      <c r="A232" s="16">
        <v>46081</v>
      </c>
      <c r="B232" s="13" t="s">
        <v>15</v>
      </c>
      <c r="C232" s="13"/>
      <c r="E232" s="13"/>
      <c r="F232" s="13"/>
      <c r="G232" s="13"/>
      <c r="H232" s="13"/>
      <c r="I232" s="13"/>
      <c r="J232" s="18">
        <v>682025.44740000053</v>
      </c>
      <c r="K232" s="18">
        <v>1512.7304000000004</v>
      </c>
      <c r="L232" s="18">
        <v>683538.17780000053</v>
      </c>
      <c r="M232" s="13"/>
      <c r="N232" s="14"/>
      <c r="O232" s="14"/>
      <c r="P232" s="14"/>
      <c r="Q232" s="13"/>
      <c r="R232" s="15"/>
      <c r="S232" s="16"/>
      <c r="T232" s="15"/>
    </row>
    <row r="233" spans="1:20" x14ac:dyDescent="0.25">
      <c r="A233" s="16"/>
      <c r="B233" s="13"/>
      <c r="C233" s="13"/>
      <c r="E233" s="13"/>
      <c r="F233" s="13"/>
      <c r="G233" s="13"/>
      <c r="H233" s="13"/>
      <c r="I233" s="13"/>
      <c r="J233" s="14">
        <f>SUM(J231:J232)</f>
        <v>1149658.3913000007</v>
      </c>
      <c r="K233" s="14">
        <f>SUM(K231:K232)</f>
        <v>35294.570999999996</v>
      </c>
      <c r="L233" s="14">
        <f>SUM(L231:L232)</f>
        <v>1184952.9623000007</v>
      </c>
      <c r="M233" s="13"/>
      <c r="N233" s="14"/>
      <c r="O233" s="14"/>
      <c r="P233" s="14"/>
      <c r="Q233" s="13"/>
      <c r="R233" s="15"/>
      <c r="S233" s="15"/>
      <c r="T233" s="15"/>
    </row>
    <row r="234" spans="1:20" x14ac:dyDescent="0.25">
      <c r="A234" s="13"/>
      <c r="B234" s="13"/>
      <c r="C234" s="13"/>
      <c r="E234" s="13"/>
      <c r="F234" s="13"/>
      <c r="G234" s="13"/>
      <c r="H234" s="13"/>
      <c r="I234" s="13"/>
      <c r="J234" s="14"/>
      <c r="K234" s="14"/>
      <c r="L234" s="14"/>
      <c r="M234" s="13"/>
      <c r="N234" s="14"/>
      <c r="O234" s="14"/>
      <c r="P234" s="14"/>
      <c r="Q234" s="13"/>
      <c r="R234" s="15"/>
      <c r="S234" s="15"/>
      <c r="T234" s="15"/>
    </row>
    <row r="235" spans="1:20" x14ac:dyDescent="0.25">
      <c r="A235" s="16">
        <v>46112</v>
      </c>
      <c r="B235" s="13" t="s">
        <v>14</v>
      </c>
      <c r="C235" s="13"/>
      <c r="E235" s="13"/>
      <c r="F235" s="13"/>
      <c r="G235" s="13"/>
      <c r="H235" s="13"/>
      <c r="I235" s="13"/>
      <c r="J235" s="14">
        <v>484000.09693649999</v>
      </c>
      <c r="K235" s="14">
        <v>34964.205021000002</v>
      </c>
      <c r="L235" s="14">
        <v>518964.30195749999</v>
      </c>
      <c r="M235" s="13"/>
      <c r="N235" s="14"/>
      <c r="O235" s="14"/>
      <c r="P235" s="14"/>
      <c r="Q235" s="13"/>
      <c r="R235" s="15"/>
      <c r="S235" s="15"/>
      <c r="T235" s="15"/>
    </row>
    <row r="236" spans="1:20" ht="15.75" thickBot="1" x14ac:dyDescent="0.3">
      <c r="A236" s="16">
        <v>46112</v>
      </c>
      <c r="B236" s="13" t="s">
        <v>15</v>
      </c>
      <c r="C236" s="13"/>
      <c r="E236" s="13"/>
      <c r="F236" s="13"/>
      <c r="G236" s="13"/>
      <c r="H236" s="13"/>
      <c r="I236" s="13"/>
      <c r="J236" s="18">
        <v>705896.33805900044</v>
      </c>
      <c r="K236" s="18">
        <v>1565.675964</v>
      </c>
      <c r="L236" s="18">
        <v>707462.01402300049</v>
      </c>
      <c r="M236" s="13"/>
      <c r="N236" s="14"/>
      <c r="O236" s="14"/>
      <c r="P236" s="14"/>
      <c r="Q236" s="13"/>
      <c r="R236" s="15"/>
      <c r="S236" s="15"/>
      <c r="T236" s="15"/>
    </row>
    <row r="237" spans="1:20" x14ac:dyDescent="0.25">
      <c r="A237" s="16"/>
      <c r="B237" s="13"/>
      <c r="C237" s="13"/>
      <c r="E237" s="13"/>
      <c r="F237" s="13"/>
      <c r="G237" s="13"/>
      <c r="H237" s="13"/>
      <c r="I237" s="13"/>
      <c r="J237" s="14">
        <f>SUM(J235:J236)</f>
        <v>1189896.4349955004</v>
      </c>
      <c r="K237" s="14">
        <f>SUM(K235:K236)</f>
        <v>36529.880985000003</v>
      </c>
      <c r="L237" s="14">
        <f>SUM(L235:L236)</f>
        <v>1226426.3159805005</v>
      </c>
      <c r="M237" s="13"/>
      <c r="N237" s="14"/>
      <c r="O237" s="14"/>
      <c r="P237" s="14"/>
      <c r="Q237" s="13"/>
      <c r="R237" s="15"/>
      <c r="S237" s="15"/>
      <c r="T237" s="15"/>
    </row>
    <row r="238" spans="1:20" x14ac:dyDescent="0.25">
      <c r="A238" s="13"/>
      <c r="B238" s="13"/>
      <c r="C238" s="13"/>
      <c r="E238" s="13"/>
      <c r="F238" s="13"/>
      <c r="G238" s="13"/>
      <c r="H238" s="13"/>
      <c r="I238" s="13"/>
      <c r="J238" s="14"/>
      <c r="K238" s="14"/>
      <c r="L238" s="14"/>
      <c r="M238" s="13"/>
      <c r="N238" s="14"/>
      <c r="O238" s="14"/>
      <c r="P238" s="14"/>
      <c r="Q238" s="13"/>
      <c r="R238" s="15"/>
      <c r="S238" s="15"/>
      <c r="T238" s="15"/>
    </row>
    <row r="239" spans="1:20" x14ac:dyDescent="0.25">
      <c r="A239" s="16">
        <v>46142</v>
      </c>
      <c r="B239" s="13" t="s">
        <v>14</v>
      </c>
      <c r="C239" s="13"/>
      <c r="D239" s="13"/>
      <c r="E239" s="13"/>
      <c r="F239" s="13"/>
      <c r="G239" s="13"/>
      <c r="H239" s="13"/>
      <c r="I239" s="13"/>
      <c r="J239" s="14">
        <v>484000.09693649999</v>
      </c>
      <c r="K239" s="14">
        <v>34964.205021000002</v>
      </c>
      <c r="L239" s="14">
        <v>518964.30195749999</v>
      </c>
      <c r="M239" s="13"/>
      <c r="N239" s="14"/>
      <c r="O239" s="14"/>
      <c r="P239" s="14"/>
      <c r="Q239" s="13"/>
      <c r="R239" s="15"/>
      <c r="S239" s="15"/>
      <c r="T239" s="15"/>
    </row>
    <row r="240" spans="1:20" ht="15.75" thickBot="1" x14ac:dyDescent="0.3">
      <c r="A240" s="16">
        <v>46142</v>
      </c>
      <c r="B240" s="13" t="s">
        <v>15</v>
      </c>
      <c r="C240" s="13"/>
      <c r="D240" s="13"/>
      <c r="E240" s="13"/>
      <c r="F240" s="13"/>
      <c r="G240" s="13"/>
      <c r="H240" s="13"/>
      <c r="I240" s="13"/>
      <c r="J240" s="18">
        <v>705896.33805900044</v>
      </c>
      <c r="K240" s="18">
        <v>1565.675964</v>
      </c>
      <c r="L240" s="18">
        <v>707462.01402300049</v>
      </c>
      <c r="M240" s="13"/>
      <c r="N240" s="14"/>
      <c r="O240" s="14"/>
      <c r="P240" s="14"/>
      <c r="Q240" s="13"/>
      <c r="R240" s="15"/>
      <c r="S240" s="15"/>
      <c r="T240" s="15"/>
    </row>
    <row r="241" spans="1:20" x14ac:dyDescent="0.25">
      <c r="A241" s="16"/>
      <c r="B241" s="13"/>
      <c r="C241" s="13"/>
      <c r="D241" s="13"/>
      <c r="E241" s="13"/>
      <c r="F241" s="13"/>
      <c r="G241" s="13"/>
      <c r="H241" s="13"/>
      <c r="I241" s="13"/>
      <c r="J241" s="14">
        <f>SUM(J239:J240)</f>
        <v>1189896.4349955004</v>
      </c>
      <c r="K241" s="14">
        <f>SUM(K239:K240)</f>
        <v>36529.880985000003</v>
      </c>
      <c r="L241" s="14">
        <f>SUM(L239:L240)</f>
        <v>1226426.3159805005</v>
      </c>
      <c r="M241" s="13"/>
      <c r="N241" s="14"/>
      <c r="O241" s="14"/>
      <c r="P241" s="14"/>
      <c r="Q241" s="13"/>
      <c r="R241" s="15"/>
      <c r="S241" s="15"/>
      <c r="T241" s="15"/>
    </row>
    <row r="242" spans="1:20" x14ac:dyDescent="0.25">
      <c r="A242" s="13"/>
      <c r="B242" s="13"/>
      <c r="C242" s="13"/>
      <c r="D242" s="13"/>
      <c r="E242" s="13"/>
      <c r="F242" s="13"/>
      <c r="G242" s="13"/>
      <c r="H242" s="13"/>
      <c r="I242" s="13"/>
      <c r="J242" s="14"/>
      <c r="K242" s="14"/>
      <c r="L242" s="14"/>
      <c r="M242" s="13"/>
      <c r="N242" s="14"/>
      <c r="O242" s="14"/>
      <c r="P242" s="14"/>
      <c r="Q242" s="13"/>
      <c r="R242" s="15"/>
      <c r="S242" s="15"/>
      <c r="T242" s="15"/>
    </row>
    <row r="243" spans="1:20" x14ac:dyDescent="0.25">
      <c r="A243" s="16">
        <v>46173</v>
      </c>
      <c r="B243" s="13" t="s">
        <v>14</v>
      </c>
      <c r="C243" s="13"/>
      <c r="D243" s="13"/>
      <c r="E243" s="13"/>
      <c r="F243" s="13"/>
      <c r="G243" s="13"/>
      <c r="H243" s="13"/>
      <c r="I243" s="13"/>
      <c r="J243" s="14">
        <v>725996.99408850004</v>
      </c>
      <c r="K243" s="14">
        <v>52433.602906499997</v>
      </c>
      <c r="L243" s="14">
        <v>778430.59699500003</v>
      </c>
      <c r="M243" s="13"/>
      <c r="N243" s="14"/>
      <c r="O243" s="14"/>
      <c r="P243" s="14"/>
      <c r="Q243" s="13"/>
      <c r="R243" s="15"/>
      <c r="S243" s="15"/>
      <c r="T243" s="15"/>
    </row>
    <row r="244" spans="1:20" ht="15.75" thickBot="1" x14ac:dyDescent="0.3">
      <c r="A244" s="16">
        <v>46173</v>
      </c>
      <c r="B244" s="13" t="s">
        <v>15</v>
      </c>
      <c r="C244" s="13"/>
      <c r="D244" s="13"/>
      <c r="E244" s="13"/>
      <c r="F244" s="13"/>
      <c r="G244" s="13"/>
      <c r="H244" s="13"/>
      <c r="I244" s="13"/>
      <c r="J244" s="18">
        <v>732411.64991699986</v>
      </c>
      <c r="K244" s="18">
        <v>1577.060964</v>
      </c>
      <c r="L244" s="18">
        <v>733988.7108809998</v>
      </c>
      <c r="M244" s="13"/>
      <c r="N244" s="14"/>
      <c r="O244" s="14"/>
      <c r="P244" s="14"/>
      <c r="Q244" s="13"/>
      <c r="R244" s="15"/>
      <c r="S244" s="15"/>
      <c r="T244" s="15"/>
    </row>
    <row r="245" spans="1:20" x14ac:dyDescent="0.25">
      <c r="A245" s="16"/>
      <c r="B245" s="13"/>
      <c r="C245" s="13"/>
      <c r="D245" s="13"/>
      <c r="E245" s="13"/>
      <c r="F245" s="13"/>
      <c r="G245" s="13"/>
      <c r="H245" s="13"/>
      <c r="I245" s="13"/>
      <c r="J245" s="14">
        <f>SUM(J243:J244)</f>
        <v>1458408.6440054998</v>
      </c>
      <c r="K245" s="14">
        <f>SUM(K243:K244)</f>
        <v>54010.663870499993</v>
      </c>
      <c r="L245" s="14">
        <f>SUM(L243:L244)</f>
        <v>1512419.3078759997</v>
      </c>
      <c r="M245" s="13"/>
      <c r="N245" s="14"/>
      <c r="O245" s="14"/>
      <c r="P245" s="14"/>
      <c r="Q245" s="13"/>
      <c r="R245" s="15"/>
      <c r="S245" s="15"/>
      <c r="T245" s="15"/>
    </row>
    <row r="246" spans="1:20" x14ac:dyDescent="0.25">
      <c r="A246" s="13"/>
      <c r="B246" s="13"/>
      <c r="C246" s="13"/>
      <c r="D246" s="16"/>
      <c r="E246" s="13"/>
      <c r="F246" s="13"/>
      <c r="G246" s="13"/>
      <c r="H246" s="13"/>
      <c r="I246" s="13"/>
      <c r="J246" s="14"/>
      <c r="K246" s="14"/>
      <c r="L246" s="14"/>
      <c r="M246" s="13"/>
      <c r="N246" s="14"/>
      <c r="O246" s="14"/>
      <c r="P246" s="14"/>
      <c r="Q246" s="13"/>
      <c r="R246" s="15"/>
      <c r="S246" s="15"/>
      <c r="T246" s="15"/>
    </row>
    <row r="247" spans="1:20" x14ac:dyDescent="0.25">
      <c r="A247" s="16">
        <v>46203</v>
      </c>
      <c r="B247" s="13" t="s">
        <v>14</v>
      </c>
      <c r="C247" s="13"/>
      <c r="D247" s="16"/>
      <c r="E247" s="13"/>
      <c r="F247" s="13"/>
      <c r="G247" s="13"/>
      <c r="H247" s="13"/>
      <c r="I247" s="13"/>
      <c r="J247" s="14">
        <v>484000.09693649999</v>
      </c>
      <c r="K247" s="14">
        <v>34964.205021000002</v>
      </c>
      <c r="L247" s="14">
        <v>518964.30195749999</v>
      </c>
      <c r="M247" s="13"/>
      <c r="N247" s="14"/>
      <c r="O247" s="14"/>
      <c r="P247" s="14"/>
      <c r="Q247" s="13"/>
      <c r="R247" s="15"/>
      <c r="S247" s="15"/>
      <c r="T247" s="15"/>
    </row>
    <row r="248" spans="1:20" ht="15.75" thickBot="1" x14ac:dyDescent="0.3">
      <c r="A248" s="16">
        <v>46203</v>
      </c>
      <c r="B248" s="13" t="s">
        <v>15</v>
      </c>
      <c r="C248" s="13"/>
      <c r="D248" s="16"/>
      <c r="E248" s="13"/>
      <c r="F248" s="13"/>
      <c r="G248" s="13"/>
      <c r="H248" s="13"/>
      <c r="I248" s="13"/>
      <c r="J248" s="18">
        <v>705896.33805900044</v>
      </c>
      <c r="K248" s="18">
        <v>1565.675964</v>
      </c>
      <c r="L248" s="18">
        <v>707462.01402300049</v>
      </c>
      <c r="M248" s="13"/>
      <c r="N248" s="14"/>
      <c r="O248" s="14"/>
      <c r="P248" s="14"/>
      <c r="Q248" s="13"/>
      <c r="R248" s="15"/>
      <c r="S248" s="15"/>
      <c r="T248" s="15"/>
    </row>
    <row r="249" spans="1:20" x14ac:dyDescent="0.25">
      <c r="A249" s="16"/>
      <c r="B249" s="13"/>
      <c r="C249" s="13"/>
      <c r="D249" s="16"/>
      <c r="E249" s="13"/>
      <c r="F249" s="13"/>
      <c r="G249" s="13"/>
      <c r="H249" s="13"/>
      <c r="I249" s="13"/>
      <c r="J249" s="14">
        <f>SUM(J247:J248)</f>
        <v>1189896.4349955004</v>
      </c>
      <c r="K249" s="14">
        <f>SUM(K247:K248)</f>
        <v>36529.880985000003</v>
      </c>
      <c r="L249" s="14">
        <f>SUM(L247:L248)</f>
        <v>1226426.3159805005</v>
      </c>
      <c r="M249" s="13"/>
      <c r="N249" s="14"/>
      <c r="O249" s="14"/>
      <c r="P249" s="14"/>
      <c r="Q249" s="13"/>
      <c r="R249" s="15"/>
      <c r="S249" s="15"/>
      <c r="T249" s="15"/>
    </row>
    <row r="250" spans="1:20" x14ac:dyDescent="0.25">
      <c r="A250" s="13"/>
      <c r="B250" s="13"/>
      <c r="C250" s="13"/>
      <c r="D250" s="16"/>
      <c r="E250" s="13"/>
      <c r="F250" s="13"/>
      <c r="G250" s="13"/>
      <c r="H250" s="13"/>
      <c r="I250" s="13"/>
      <c r="J250" s="14"/>
      <c r="K250" s="14"/>
      <c r="L250" s="14"/>
      <c r="M250" s="13"/>
      <c r="N250" s="14"/>
      <c r="O250" s="14"/>
      <c r="P250" s="14"/>
      <c r="Q250" s="13"/>
      <c r="R250" s="15"/>
      <c r="S250" s="15"/>
      <c r="T250" s="15"/>
    </row>
    <row r="251" spans="1:20" x14ac:dyDescent="0.25">
      <c r="A251" s="16">
        <v>46234</v>
      </c>
      <c r="B251" s="13" t="s">
        <v>14</v>
      </c>
      <c r="C251" s="13"/>
      <c r="D251" s="16"/>
      <c r="E251" s="13"/>
      <c r="F251" s="13"/>
      <c r="G251" s="13"/>
      <c r="H251" s="13"/>
      <c r="I251" s="13"/>
      <c r="J251" s="14">
        <v>484000.09693649999</v>
      </c>
      <c r="K251" s="14">
        <v>34964.205021000002</v>
      </c>
      <c r="L251" s="14">
        <v>518964.30195749999</v>
      </c>
      <c r="M251" s="13"/>
      <c r="N251" s="14"/>
      <c r="O251" s="14"/>
      <c r="P251" s="14"/>
      <c r="Q251" s="13"/>
      <c r="R251" s="15"/>
      <c r="S251" s="15"/>
      <c r="T251" s="15"/>
    </row>
    <row r="252" spans="1:20" ht="15.75" thickBot="1" x14ac:dyDescent="0.3">
      <c r="A252" s="16">
        <v>46234</v>
      </c>
      <c r="B252" s="13" t="s">
        <v>15</v>
      </c>
      <c r="C252" s="13"/>
      <c r="D252" s="16"/>
      <c r="E252" s="13"/>
      <c r="F252" s="13"/>
      <c r="G252" s="13"/>
      <c r="H252" s="13"/>
      <c r="I252" s="13"/>
      <c r="J252" s="18">
        <v>705896.33805900044</v>
      </c>
      <c r="K252" s="18">
        <v>1565.675964</v>
      </c>
      <c r="L252" s="18">
        <v>707462.01402300049</v>
      </c>
      <c r="M252" s="13"/>
      <c r="N252" s="14"/>
      <c r="O252" s="14"/>
      <c r="P252" s="14"/>
      <c r="Q252" s="13"/>
      <c r="R252" s="15"/>
      <c r="S252" s="15"/>
      <c r="T252" s="15"/>
    </row>
    <row r="253" spans="1:20" x14ac:dyDescent="0.25">
      <c r="A253" s="16"/>
      <c r="B253" s="13"/>
      <c r="C253" s="13"/>
      <c r="D253" s="16"/>
      <c r="E253" s="13"/>
      <c r="F253" s="13"/>
      <c r="G253" s="13"/>
      <c r="H253" s="13"/>
      <c r="I253" s="13"/>
      <c r="J253" s="14">
        <f>SUM(J251:J252)</f>
        <v>1189896.4349955004</v>
      </c>
      <c r="K253" s="14">
        <f>SUM(K251:K252)</f>
        <v>36529.880985000003</v>
      </c>
      <c r="L253" s="14">
        <f>SUM(L251:L252)</f>
        <v>1226426.3159805005</v>
      </c>
      <c r="M253" s="13"/>
      <c r="N253" s="14"/>
      <c r="O253" s="14"/>
      <c r="P253" s="14"/>
      <c r="Q253" s="13"/>
      <c r="R253" s="15"/>
      <c r="S253" s="15"/>
      <c r="T253" s="15"/>
    </row>
    <row r="254" spans="1:20" x14ac:dyDescent="0.25">
      <c r="A254" s="13"/>
      <c r="B254" s="13"/>
      <c r="C254" s="13"/>
      <c r="D254" s="16"/>
      <c r="E254" s="13"/>
      <c r="F254" s="13"/>
      <c r="G254" s="13"/>
      <c r="H254" s="13"/>
      <c r="I254" s="13"/>
      <c r="J254" s="14"/>
      <c r="K254" s="14"/>
      <c r="L254" s="14"/>
      <c r="M254" s="13"/>
      <c r="N254" s="14"/>
      <c r="O254" s="14"/>
      <c r="P254" s="14"/>
      <c r="Q254" s="13"/>
      <c r="R254" s="15"/>
      <c r="S254" s="15"/>
      <c r="T254" s="15"/>
    </row>
    <row r="255" spans="1:20" x14ac:dyDescent="0.25">
      <c r="A255" s="16">
        <v>46265</v>
      </c>
      <c r="B255" s="13" t="s">
        <v>14</v>
      </c>
      <c r="C255" s="13"/>
      <c r="D255" s="13"/>
      <c r="E255" s="13"/>
      <c r="F255" s="13"/>
      <c r="G255" s="13"/>
      <c r="H255" s="13"/>
      <c r="I255" s="13"/>
      <c r="J255" s="14">
        <v>484000.09693649999</v>
      </c>
      <c r="K255" s="14">
        <v>34964.205021000002</v>
      </c>
      <c r="L255" s="14">
        <v>518964.30195749999</v>
      </c>
      <c r="M255" s="13"/>
      <c r="N255" s="14"/>
      <c r="O255" s="14"/>
      <c r="P255" s="14"/>
      <c r="Q255" s="13"/>
      <c r="R255" s="15"/>
      <c r="S255" s="15"/>
      <c r="T255" s="15"/>
    </row>
    <row r="256" spans="1:20" ht="15.75" thickBot="1" x14ac:dyDescent="0.3">
      <c r="A256" s="16">
        <v>46265</v>
      </c>
      <c r="B256" s="13" t="s">
        <v>15</v>
      </c>
      <c r="C256" s="13"/>
      <c r="D256" s="13"/>
      <c r="E256" s="13"/>
      <c r="F256" s="13"/>
      <c r="G256" s="13"/>
      <c r="H256" s="13"/>
      <c r="I256" s="13"/>
      <c r="J256" s="18">
        <v>705896.33805900044</v>
      </c>
      <c r="K256" s="18">
        <v>1565.675964</v>
      </c>
      <c r="L256" s="18">
        <v>707462.01402300049</v>
      </c>
      <c r="M256" s="13"/>
      <c r="N256" s="14"/>
      <c r="O256" s="14"/>
      <c r="P256" s="14"/>
      <c r="Q256" s="13"/>
      <c r="R256" s="15"/>
      <c r="S256" s="15"/>
      <c r="T256" s="15"/>
    </row>
    <row r="257" spans="1:20" x14ac:dyDescent="0.25">
      <c r="A257" s="16"/>
      <c r="B257" s="13"/>
      <c r="C257" s="13"/>
      <c r="D257" s="13"/>
      <c r="E257" s="13"/>
      <c r="F257" s="13"/>
      <c r="G257" s="13"/>
      <c r="H257" s="13"/>
      <c r="I257" s="13"/>
      <c r="J257" s="14">
        <f>SUM(J255:J256)</f>
        <v>1189896.4349955004</v>
      </c>
      <c r="K257" s="14">
        <f>SUM(K255:K256)</f>
        <v>36529.880985000003</v>
      </c>
      <c r="L257" s="14">
        <f>SUM(L255:L256)</f>
        <v>1226426.3159805005</v>
      </c>
      <c r="M257" s="13"/>
      <c r="N257" s="14"/>
      <c r="O257" s="14"/>
      <c r="P257" s="14"/>
      <c r="Q257" s="13"/>
      <c r="R257" s="15"/>
      <c r="S257" s="15"/>
      <c r="T257" s="15"/>
    </row>
    <row r="258" spans="1:20" x14ac:dyDescent="0.25">
      <c r="A258" s="13"/>
      <c r="B258" s="13"/>
      <c r="C258" s="13"/>
      <c r="D258" s="13"/>
      <c r="E258" s="13"/>
      <c r="F258" s="13"/>
      <c r="G258" s="13"/>
      <c r="H258" s="13"/>
      <c r="I258" s="13"/>
      <c r="J258" s="14"/>
      <c r="K258" s="14"/>
      <c r="L258" s="14"/>
      <c r="M258" s="13"/>
      <c r="N258" s="14"/>
      <c r="O258" s="14"/>
      <c r="P258" s="14"/>
      <c r="Q258" s="13"/>
      <c r="R258" s="15"/>
      <c r="S258" s="15"/>
      <c r="T258" s="15"/>
    </row>
    <row r="259" spans="1:20" x14ac:dyDescent="0.25">
      <c r="A259" s="16">
        <v>46295</v>
      </c>
      <c r="B259" s="13" t="s">
        <v>14</v>
      </c>
      <c r="C259" s="13"/>
      <c r="D259" s="13"/>
      <c r="E259" s="13"/>
      <c r="F259" s="13"/>
      <c r="G259" s="13"/>
      <c r="H259" s="13"/>
      <c r="I259" s="13"/>
      <c r="J259" s="14">
        <v>484000.09693649999</v>
      </c>
      <c r="K259" s="14">
        <v>34964.205021000002</v>
      </c>
      <c r="L259" s="14">
        <v>518964.30195749999</v>
      </c>
      <c r="M259" s="13"/>
      <c r="N259" s="14"/>
      <c r="O259" s="14"/>
      <c r="P259" s="14"/>
      <c r="Q259" s="13"/>
      <c r="R259" s="15"/>
      <c r="S259" s="15"/>
      <c r="T259" s="15"/>
    </row>
    <row r="260" spans="1:20" ht="15.75" thickBot="1" x14ac:dyDescent="0.3">
      <c r="A260" s="16">
        <v>46295</v>
      </c>
      <c r="B260" s="13" t="s">
        <v>15</v>
      </c>
      <c r="C260" s="13"/>
      <c r="D260" s="13"/>
      <c r="E260" s="13"/>
      <c r="F260" s="13"/>
      <c r="G260" s="13"/>
      <c r="H260" s="13"/>
      <c r="I260" s="13"/>
      <c r="J260" s="18">
        <v>705896.33805900044</v>
      </c>
      <c r="K260" s="18">
        <v>1565.675964</v>
      </c>
      <c r="L260" s="18">
        <v>707462.01402300049</v>
      </c>
      <c r="M260" s="13"/>
      <c r="N260" s="14"/>
      <c r="O260" s="14"/>
      <c r="P260" s="14"/>
      <c r="Q260" s="13"/>
      <c r="R260" s="15"/>
      <c r="S260" s="15"/>
      <c r="T260" s="15"/>
    </row>
    <row r="261" spans="1:20" x14ac:dyDescent="0.25">
      <c r="A261" s="16"/>
      <c r="B261" s="13"/>
      <c r="C261" s="13"/>
      <c r="D261" s="13"/>
      <c r="E261" s="13"/>
      <c r="F261" s="13"/>
      <c r="G261" s="13"/>
      <c r="H261" s="13"/>
      <c r="I261" s="13"/>
      <c r="J261" s="14">
        <f>SUM(J259:J260)</f>
        <v>1189896.4349955004</v>
      </c>
      <c r="K261" s="14">
        <f>SUM(K259:K260)</f>
        <v>36529.880985000003</v>
      </c>
      <c r="L261" s="14">
        <f>SUM(L259:L260)</f>
        <v>1226426.3159805005</v>
      </c>
      <c r="M261" s="13"/>
      <c r="N261" s="14"/>
      <c r="O261" s="14"/>
      <c r="P261" s="14"/>
      <c r="Q261" s="13"/>
      <c r="R261" s="15"/>
      <c r="S261" s="15"/>
      <c r="T261" s="15"/>
    </row>
    <row r="262" spans="1:20" x14ac:dyDescent="0.25">
      <c r="A262" s="13"/>
      <c r="B262" s="13"/>
      <c r="C262" s="13"/>
      <c r="D262" s="13"/>
      <c r="E262" s="13"/>
      <c r="F262" s="13"/>
      <c r="G262" s="13"/>
      <c r="H262" s="13"/>
      <c r="I262" s="13"/>
      <c r="J262" s="14"/>
      <c r="K262" s="14"/>
      <c r="L262" s="14"/>
      <c r="M262" s="13"/>
      <c r="N262" s="14"/>
      <c r="O262" s="14"/>
      <c r="P262" s="14"/>
      <c r="Q262" s="13"/>
      <c r="R262" s="15"/>
      <c r="S262" s="15"/>
      <c r="T262" s="15"/>
    </row>
    <row r="263" spans="1:20" x14ac:dyDescent="0.25">
      <c r="A263" s="16">
        <v>46326</v>
      </c>
      <c r="B263" s="13" t="s">
        <v>14</v>
      </c>
      <c r="C263" s="13"/>
      <c r="D263" s="13"/>
      <c r="E263" s="13"/>
      <c r="F263" s="13"/>
      <c r="G263" s="13"/>
      <c r="H263" s="13"/>
      <c r="I263" s="13"/>
      <c r="J263" s="10">
        <v>725996.99408850004</v>
      </c>
      <c r="K263" s="10">
        <v>52433.602906499997</v>
      </c>
      <c r="L263" s="10">
        <v>778430.59699500003</v>
      </c>
      <c r="M263" s="13"/>
      <c r="N263" s="14"/>
      <c r="O263" s="14"/>
      <c r="P263" s="14"/>
      <c r="Q263" s="13"/>
      <c r="R263" s="15"/>
      <c r="S263" s="15"/>
      <c r="T263" s="15"/>
    </row>
    <row r="264" spans="1:20" ht="15.75" thickBot="1" x14ac:dyDescent="0.3">
      <c r="A264" s="16">
        <v>46326</v>
      </c>
      <c r="B264" s="13" t="s">
        <v>15</v>
      </c>
      <c r="C264" s="13"/>
      <c r="D264" s="13"/>
      <c r="E264" s="13"/>
      <c r="F264" s="13"/>
      <c r="G264" s="13"/>
      <c r="H264" s="13"/>
      <c r="I264" s="13"/>
      <c r="J264" s="28">
        <v>732411.64991699986</v>
      </c>
      <c r="K264" s="28">
        <v>1577.060964</v>
      </c>
      <c r="L264" s="28">
        <v>733988.7108809998</v>
      </c>
      <c r="M264" s="13"/>
      <c r="N264" s="14"/>
      <c r="O264" s="14"/>
      <c r="P264" s="14"/>
      <c r="Q264" s="13"/>
      <c r="R264" s="15"/>
      <c r="S264" s="15"/>
      <c r="T264" s="15"/>
    </row>
    <row r="265" spans="1:20" x14ac:dyDescent="0.25">
      <c r="A265" s="16"/>
      <c r="B265" s="13"/>
      <c r="C265" s="13"/>
      <c r="D265" s="13"/>
      <c r="E265" s="13"/>
      <c r="F265" s="13"/>
      <c r="G265" s="13"/>
      <c r="H265" s="13"/>
      <c r="I265" s="13"/>
      <c r="J265" s="14">
        <f t="shared" ref="J265:L265" si="62">SUM(J263:J264)</f>
        <v>1458408.6440054998</v>
      </c>
      <c r="K265" s="14">
        <f t="shared" si="62"/>
        <v>54010.663870499993</v>
      </c>
      <c r="L265" s="14">
        <f t="shared" si="62"/>
        <v>1512419.3078759997</v>
      </c>
      <c r="M265" s="13"/>
      <c r="N265" s="14"/>
      <c r="O265" s="14"/>
      <c r="P265" s="14"/>
      <c r="Q265" s="13"/>
      <c r="R265" s="15"/>
      <c r="S265" s="15"/>
      <c r="T265" s="15"/>
    </row>
    <row r="266" spans="1:20" x14ac:dyDescent="0.25">
      <c r="A266" s="16"/>
      <c r="B266" s="13"/>
      <c r="C266" s="13"/>
      <c r="D266" s="13"/>
      <c r="E266" s="13"/>
      <c r="F266" s="13"/>
      <c r="G266" s="13"/>
      <c r="H266" s="13"/>
      <c r="I266" s="13"/>
      <c r="J266" s="14"/>
      <c r="K266" s="14"/>
      <c r="L266" s="14"/>
      <c r="M266" s="13"/>
      <c r="N266" s="14"/>
      <c r="O266" s="14"/>
      <c r="P266" s="14"/>
      <c r="Q266" s="13"/>
      <c r="R266" s="15"/>
      <c r="S266" s="15"/>
      <c r="T266" s="15"/>
    </row>
    <row r="267" spans="1:20" x14ac:dyDescent="0.25">
      <c r="A267" s="16">
        <v>46356</v>
      </c>
      <c r="B267" s="13" t="s">
        <v>14</v>
      </c>
      <c r="C267" s="13"/>
      <c r="D267" s="13"/>
      <c r="E267" s="13"/>
      <c r="F267" s="13"/>
      <c r="G267" s="13"/>
      <c r="H267" s="13"/>
      <c r="I267" s="13"/>
      <c r="J267" s="14">
        <v>484000.09693649999</v>
      </c>
      <c r="K267" s="14">
        <v>34964.205021000002</v>
      </c>
      <c r="L267" s="14">
        <v>518964.30195749999</v>
      </c>
      <c r="M267" s="13"/>
      <c r="N267" s="14"/>
      <c r="O267" s="14"/>
      <c r="P267" s="14"/>
      <c r="Q267" s="13"/>
      <c r="R267" s="15"/>
      <c r="S267" s="15"/>
      <c r="T267" s="15"/>
    </row>
    <row r="268" spans="1:20" ht="15.75" thickBot="1" x14ac:dyDescent="0.3">
      <c r="A268" s="16">
        <v>46356</v>
      </c>
      <c r="B268" s="13" t="s">
        <v>15</v>
      </c>
      <c r="C268" s="13"/>
      <c r="D268" s="13"/>
      <c r="E268" s="13"/>
      <c r="F268" s="13"/>
      <c r="G268" s="13"/>
      <c r="H268" s="13"/>
      <c r="I268" s="13"/>
      <c r="J268" s="18">
        <v>705896.33805900044</v>
      </c>
      <c r="K268" s="18">
        <v>1565.675964</v>
      </c>
      <c r="L268" s="18">
        <v>707462.01402300049</v>
      </c>
      <c r="M268" s="13"/>
      <c r="N268" s="14"/>
      <c r="O268" s="14"/>
      <c r="P268" s="14"/>
      <c r="Q268" s="13"/>
      <c r="R268" s="15"/>
      <c r="S268" s="15"/>
      <c r="T268" s="15"/>
    </row>
    <row r="269" spans="1:20" x14ac:dyDescent="0.25">
      <c r="A269" s="16"/>
      <c r="B269" s="13"/>
      <c r="C269" s="13"/>
      <c r="D269" s="13"/>
      <c r="E269" s="13"/>
      <c r="F269" s="13"/>
      <c r="G269" s="13"/>
      <c r="H269" s="13"/>
      <c r="I269" s="13"/>
      <c r="J269" s="14">
        <f t="shared" ref="J269:L269" si="63">SUM(J267:J268)</f>
        <v>1189896.4349955004</v>
      </c>
      <c r="K269" s="14">
        <f t="shared" si="63"/>
        <v>36529.880985000003</v>
      </c>
      <c r="L269" s="14">
        <f t="shared" si="63"/>
        <v>1226426.3159805005</v>
      </c>
      <c r="M269" s="13"/>
      <c r="N269" s="14"/>
      <c r="O269" s="14"/>
      <c r="P269" s="14"/>
      <c r="Q269" s="13"/>
      <c r="R269" s="15"/>
      <c r="S269" s="15"/>
      <c r="T269" s="15"/>
    </row>
    <row r="270" spans="1:20" x14ac:dyDescent="0.25">
      <c r="A270" s="13"/>
      <c r="B270" s="13"/>
      <c r="C270" s="13"/>
      <c r="D270" s="13"/>
      <c r="E270" s="13"/>
      <c r="F270" s="13"/>
      <c r="G270" s="13"/>
      <c r="H270" s="13"/>
      <c r="I270" s="13"/>
      <c r="J270" s="14"/>
      <c r="K270" s="14"/>
      <c r="L270" s="14"/>
      <c r="M270" s="13"/>
      <c r="N270" s="14"/>
      <c r="O270" s="14"/>
      <c r="P270" s="14"/>
      <c r="Q270" s="13"/>
      <c r="R270" s="15"/>
      <c r="S270" s="15"/>
      <c r="T270" s="15"/>
    </row>
    <row r="271" spans="1:20" x14ac:dyDescent="0.25">
      <c r="A271" s="16">
        <v>46387</v>
      </c>
      <c r="B271" s="13" t="s">
        <v>14</v>
      </c>
      <c r="C271" s="13"/>
      <c r="D271" s="13"/>
      <c r="E271" s="13"/>
      <c r="F271" s="13"/>
      <c r="G271" s="13"/>
      <c r="H271" s="13"/>
      <c r="I271" s="13"/>
      <c r="J271" s="14">
        <v>484000.09693649999</v>
      </c>
      <c r="K271" s="14">
        <v>34964.205021000002</v>
      </c>
      <c r="L271" s="14">
        <v>518964.30195749999</v>
      </c>
      <c r="M271" s="13"/>
      <c r="N271" s="14"/>
      <c r="O271" s="14"/>
      <c r="P271" s="14"/>
      <c r="Q271" s="13"/>
      <c r="R271" s="15"/>
      <c r="S271" s="15"/>
      <c r="T271" s="15"/>
    </row>
    <row r="272" spans="1:20" ht="15.75" thickBot="1" x14ac:dyDescent="0.3">
      <c r="A272" s="16">
        <v>46387</v>
      </c>
      <c r="B272" s="13" t="s">
        <v>15</v>
      </c>
      <c r="C272" s="13"/>
      <c r="D272" s="13"/>
      <c r="E272" s="13"/>
      <c r="F272" s="13"/>
      <c r="G272" s="13"/>
      <c r="H272" s="13"/>
      <c r="I272" s="13"/>
      <c r="J272" s="18">
        <v>705896.33805900044</v>
      </c>
      <c r="K272" s="18">
        <v>1565.675964</v>
      </c>
      <c r="L272" s="18">
        <v>707462.01402300049</v>
      </c>
      <c r="M272" s="13"/>
      <c r="N272" s="14"/>
      <c r="O272" s="14"/>
      <c r="P272" s="14"/>
      <c r="Q272" s="13"/>
      <c r="R272" s="15"/>
      <c r="S272" s="15"/>
      <c r="T272" s="15"/>
    </row>
    <row r="273" spans="1:20" x14ac:dyDescent="0.25">
      <c r="A273" s="16"/>
      <c r="B273" s="13"/>
      <c r="C273" s="13"/>
      <c r="D273" s="13"/>
      <c r="E273" s="13"/>
      <c r="F273" s="13"/>
      <c r="G273" s="13"/>
      <c r="H273" s="13"/>
      <c r="I273" s="13"/>
      <c r="J273" s="14">
        <f t="shared" ref="J273:L273" si="64">SUM(J271:J272)</f>
        <v>1189896.4349955004</v>
      </c>
      <c r="K273" s="14">
        <f t="shared" si="64"/>
        <v>36529.880985000003</v>
      </c>
      <c r="L273" s="14">
        <f t="shared" si="64"/>
        <v>1226426.3159805005</v>
      </c>
      <c r="M273" s="13"/>
      <c r="N273" s="14"/>
      <c r="O273" s="14"/>
      <c r="P273" s="14"/>
      <c r="Q273" s="13"/>
      <c r="R273" s="15"/>
      <c r="S273" s="15"/>
      <c r="T273" s="15"/>
    </row>
    <row r="274" spans="1:20" x14ac:dyDescent="0.25">
      <c r="A274" s="13"/>
      <c r="B274" s="13"/>
      <c r="C274" s="13"/>
      <c r="D274" s="13"/>
      <c r="E274" s="13"/>
      <c r="F274" s="13"/>
      <c r="G274" s="13"/>
      <c r="H274" s="13"/>
      <c r="I274" s="13"/>
      <c r="J274" s="14"/>
      <c r="K274" s="14"/>
      <c r="L274" s="14"/>
      <c r="M274" s="13"/>
      <c r="N274" s="14"/>
      <c r="O274" s="14"/>
      <c r="P274" s="14"/>
      <c r="Q274" s="13"/>
      <c r="R274" s="15"/>
      <c r="S274" s="15"/>
      <c r="T274" s="15"/>
    </row>
    <row r="275" spans="1:20" x14ac:dyDescent="0.25">
      <c r="A275" s="20" t="s">
        <v>18</v>
      </c>
      <c r="B275" s="13" t="s">
        <v>14</v>
      </c>
      <c r="C275" s="13"/>
      <c r="D275" s="13"/>
      <c r="E275" s="13"/>
      <c r="F275" s="13"/>
      <c r="G275" s="13"/>
      <c r="H275" s="13"/>
      <c r="I275" s="13"/>
      <c r="J275" s="14">
        <f t="shared" ref="J275:L276" si="65">J271+J267+J263+J259+J255+J251+J247+J243+J239+J235+J231+J227</f>
        <v>6259260.6514690006</v>
      </c>
      <c r="K275" s="14">
        <f t="shared" si="65"/>
        <v>452144.52718099998</v>
      </c>
      <c r="L275" s="14">
        <f t="shared" si="65"/>
        <v>6711405.1786500011</v>
      </c>
      <c r="M275" s="13"/>
      <c r="N275" s="14"/>
      <c r="O275" s="14"/>
      <c r="P275" s="14"/>
      <c r="Q275" s="13"/>
      <c r="R275" s="15"/>
      <c r="S275" s="15"/>
      <c r="T275" s="15"/>
    </row>
    <row r="276" spans="1:20" ht="15.75" thickBot="1" x14ac:dyDescent="0.3">
      <c r="A276" s="20" t="s">
        <v>18</v>
      </c>
      <c r="B276" s="13" t="s">
        <v>15</v>
      </c>
      <c r="C276" s="13"/>
      <c r="D276" s="13"/>
      <c r="E276" s="13"/>
      <c r="F276" s="13"/>
      <c r="G276" s="13"/>
      <c r="H276" s="13"/>
      <c r="I276" s="13"/>
      <c r="J276" s="18">
        <f t="shared" si="65"/>
        <v>8476044.8991060052</v>
      </c>
      <c r="K276" s="18">
        <f t="shared" si="65"/>
        <v>18704.990440000001</v>
      </c>
      <c r="L276" s="18">
        <f t="shared" si="65"/>
        <v>8494749.8895460032</v>
      </c>
      <c r="M276" s="13"/>
      <c r="N276" s="14"/>
      <c r="O276" s="14"/>
      <c r="P276" s="14"/>
      <c r="Q276" s="13"/>
      <c r="R276" s="15"/>
      <c r="S276" s="15"/>
      <c r="T276" s="15"/>
    </row>
    <row r="277" spans="1:20" x14ac:dyDescent="0.25">
      <c r="A277" s="16"/>
      <c r="B277" s="13"/>
      <c r="C277" s="13"/>
      <c r="D277" s="13"/>
      <c r="E277" s="13"/>
      <c r="F277" s="13"/>
      <c r="G277" s="13"/>
      <c r="H277" s="13"/>
      <c r="I277" s="13"/>
      <c r="J277" s="14">
        <f>J229+J233+J237+J241+J245+J249+J253+J257+J261+J265+J269+J273</f>
        <v>14735305.550575003</v>
      </c>
      <c r="K277" s="14">
        <f>K229+K233+K237+K241+K245+K249+K253+K257+K261+K265+K269+K273</f>
        <v>470849.51762099995</v>
      </c>
      <c r="L277" s="14">
        <f>L229+L233+L237+L241+L245+L249+L253+L257+L261+L265+L269+L273</f>
        <v>15206155.068196006</v>
      </c>
      <c r="M277" s="13"/>
      <c r="N277" s="14"/>
      <c r="O277" s="14"/>
      <c r="P277" s="14"/>
      <c r="Q277" s="13"/>
      <c r="R277" s="15"/>
      <c r="S277" s="15"/>
      <c r="T277" s="15"/>
    </row>
  </sheetData>
  <mergeCells count="11">
    <mergeCell ref="A8:T8"/>
    <mergeCell ref="A1:T1"/>
    <mergeCell ref="A2:T2"/>
    <mergeCell ref="A3:T3"/>
    <mergeCell ref="A4:T4"/>
    <mergeCell ref="A6:T6"/>
    <mergeCell ref="D10:E10"/>
    <mergeCell ref="G10:H10"/>
    <mergeCell ref="J10:L10"/>
    <mergeCell ref="N10:P10"/>
    <mergeCell ref="R10:T10"/>
  </mergeCells>
  <pageMargins left="0.2" right="0.2" top="0.75" bottom="0.75" header="0.25" footer="0.3"/>
  <pageSetup scale="80" orientation="landscape" r:id="rId1"/>
  <headerFooter>
    <oddHeader>&amp;R&amp;"Times New Roman,Bold"&amp;10KyPSC Case No. 2025-00125
STAFF-DR-01-036 Attachment
Page &amp;P of &amp;N</oddHeader>
  </headerFooter>
  <rowBreaks count="5" manualBreakCount="5">
    <brk id="40" max="19" man="1"/>
    <brk id="66" max="19" man="1"/>
    <brk id="119" max="19" man="1"/>
    <brk id="172" max="19" man="1"/>
    <brk id="225" max="19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Witness xmlns="6c836d23-bd62-4bc8-8279-d47645d2dce0">
      <UserInfo>
        <DisplayName>i:0#.f|membership|shannon.caldwell@duke-energy.com,#i:0#.f|membership|shannon.caldwell@duke-energy.com,#Shannon.Caldwell@duke-energy.com,#,#Caldwell, Shannon A,#,#23516,#Director Compensation</DisplayName>
        <AccountId>68</AccountId>
        <AccountType/>
      </UserInfo>
    </Witnes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EBEE85F94FDA24284F9339BDDA255A4" ma:contentTypeVersion="7" ma:contentTypeDescription="Create a new document." ma:contentTypeScope="" ma:versionID="0290cd217b6b460a9f294ab39cf69c42">
  <xsd:schema xmlns:xsd="http://www.w3.org/2001/XMLSchema" xmlns:xs="http://www.w3.org/2001/XMLSchema" xmlns:p="http://schemas.microsoft.com/office/2006/metadata/properties" xmlns:ns2="6c836d23-bd62-4bc8-8279-d47645d2dce0" targetNamespace="http://schemas.microsoft.com/office/2006/metadata/properties" ma:root="true" ma:fieldsID="1cdd3d27240e743f636c0970f4407252" ns2:_="">
    <xsd:import namespace="6c836d23-bd62-4bc8-8279-d47645d2dce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Witnes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836d23-bd62-4bc8-8279-d47645d2dc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Witness" ma:index="13" nillable="true" ma:displayName="Witness" ma:format="Dropdown" ma:list="UserInfo" ma:SharePointGroup="0" ma:internalName="Witnes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 ma:index="8" ma:displayName="Subject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779EF37-7C69-4B92-8D0E-2AE94D488FDA}">
  <ds:schemaRefs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www.w3.org/XML/1998/namespace"/>
    <ds:schemaRef ds:uri="http://purl.org/dc/dcmitype/"/>
    <ds:schemaRef ds:uri="6c836d23-bd62-4bc8-8279-d47645d2dce0"/>
    <ds:schemaRef ds:uri="http://purl.org/dc/terms/"/>
    <ds:schemaRef ds:uri="http://schemas.microsoft.com/office/2006/metadata/propertie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CD48FB92-2897-4A41-8718-EE0C12139C6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c836d23-bd62-4bc8-8279-d47645d2dce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A8D5B5D-F0E5-4EAC-9C43-8B450FB0EC0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Schedule J</vt:lpstr>
      <vt:lpstr>'Schedule J'!Print_Area</vt:lpstr>
      <vt:lpstr>'Schedule J'!Print_Titles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Monthly budget employees 3 years</dc:subject>
  <dc:creator/>
  <cp:lastModifiedBy/>
  <dcterms:created xsi:type="dcterms:W3CDTF">2022-11-14T13:40:05Z</dcterms:created>
  <dcterms:modified xsi:type="dcterms:W3CDTF">2025-06-16T20:13:43Z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0x010100FEBEE85F94FDA24284F9339BDDA255A4</vt:lpwstr>
  </property>
</Properties>
</file>