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1st Set of Data Requests (56)/"/>
    </mc:Choice>
  </mc:AlternateContent>
  <xr:revisionPtr revIDLastSave="0" documentId="13_ncr:1_{A4630A4E-734F-44D6-90F1-D526FE20A36F}" xr6:coauthVersionLast="47" xr6:coauthVersionMax="47" xr10:uidLastSave="{00000000-0000-0000-0000-000000000000}"/>
  <bookViews>
    <workbookView xWindow="-120" yWindow="-120" windowWidth="29040" windowHeight="17520" xr2:uid="{45EC3EB8-4A6C-4FF8-BBDB-A01B5112AE38}"/>
  </bookViews>
  <sheets>
    <sheet name="Slippage Fac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E10" i="1"/>
  <c r="F10" i="1" s="1"/>
  <c r="G8" i="1"/>
  <c r="E8" i="1"/>
  <c r="F8" i="1" s="1"/>
  <c r="G9" i="1" l="1"/>
  <c r="E9" i="1"/>
  <c r="F9" i="1" s="1"/>
  <c r="E6" i="1"/>
  <c r="F6" i="1" s="1"/>
  <c r="G6" i="1"/>
  <c r="G7" i="1" l="1"/>
  <c r="G11" i="1" s="1"/>
  <c r="E7" i="1"/>
  <c r="F7" i="1" s="1"/>
</calcChain>
</file>

<file path=xl/sharedStrings.xml><?xml version="1.0" encoding="utf-8"?>
<sst xmlns="http://schemas.openxmlformats.org/spreadsheetml/2006/main" count="11" uniqueCount="11">
  <si>
    <t>Calculation of Capital Construction Project Slippage Factor</t>
  </si>
  <si>
    <t>(in millions)</t>
  </si>
  <si>
    <t>Year</t>
  </si>
  <si>
    <t>Annual Actual Cost</t>
  </si>
  <si>
    <t>Annual Original Budget</t>
  </si>
  <si>
    <t>Variance in Dollars</t>
  </si>
  <si>
    <t>Variance as Percent</t>
  </si>
  <si>
    <t>Slippage Factor</t>
  </si>
  <si>
    <t>5-Year Average Slippage Factor (Mathematic Average of the Yearly Slippage Factors / 5 years)</t>
  </si>
  <si>
    <t>Note:</t>
  </si>
  <si>
    <t xml:space="preserve">Budgets pulled from previously published Regulated O&amp;M and Capital Reports (ROCRs)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</si>
</sst>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9" fontId="0" fillId="0" borderId="1" xfId="2" applyFont="1" applyBorder="1"/>
    <xf numFmtId="164" fontId="0" fillId="0" borderId="1" xfId="1" applyNumberFormat="1" applyFont="1" applyBorder="1"/>
    <xf numFmtId="0" fontId="0" fillId="0" borderId="2" xfId="0" applyBorder="1"/>
    <xf numFmtId="165" fontId="0" fillId="0" borderId="3" xfId="1" applyNumberFormat="1" applyFont="1" applyBorder="1"/>
    <xf numFmtId="0" fontId="0" fillId="0" borderId="3" xfId="0" applyBorder="1"/>
    <xf numFmtId="9" fontId="0" fillId="0" borderId="4" xfId="2" applyFont="1" applyBorder="1"/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AD1B2-82B7-4274-BA69-20B8C94B621A}">
  <sheetPr>
    <pageSetUpPr fitToPage="1"/>
  </sheetPr>
  <dimension ref="B2:G14"/>
  <sheetViews>
    <sheetView showGridLines="0" tabSelected="1" view="pageLayout" zoomScaleNormal="100" workbookViewId="0">
      <selection activeCell="E20" sqref="E20"/>
    </sheetView>
  </sheetViews>
  <sheetFormatPr defaultRowHeight="15" x14ac:dyDescent="0.25"/>
  <cols>
    <col min="2" max="2" width="12.140625" customWidth="1"/>
    <col min="3" max="3" width="21.28515625" customWidth="1"/>
    <col min="4" max="4" width="26.28515625" customWidth="1"/>
    <col min="5" max="5" width="19" customWidth="1"/>
    <col min="6" max="6" width="15.85546875" customWidth="1"/>
    <col min="7" max="7" width="17.28515625" customWidth="1"/>
  </cols>
  <sheetData>
    <row r="2" spans="2:7" x14ac:dyDescent="0.25">
      <c r="B2" s="9" t="s">
        <v>0</v>
      </c>
      <c r="C2" s="9"/>
      <c r="D2" s="9"/>
      <c r="E2" s="9"/>
      <c r="F2" s="9"/>
      <c r="G2" s="9"/>
    </row>
    <row r="3" spans="2:7" x14ac:dyDescent="0.25">
      <c r="B3" t="s">
        <v>1</v>
      </c>
    </row>
    <row r="4" spans="2:7" ht="9.75" customHeight="1" x14ac:dyDescent="0.25"/>
    <row r="5" spans="2:7" x14ac:dyDescent="0.25">
      <c r="B5" s="1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2" t="s">
        <v>7</v>
      </c>
    </row>
    <row r="6" spans="2:7" x14ac:dyDescent="0.25">
      <c r="B6" s="1">
        <v>2020</v>
      </c>
      <c r="C6" s="3">
        <v>81.080369510000025</v>
      </c>
      <c r="D6" s="3">
        <v>64.205603677543735</v>
      </c>
      <c r="E6" s="3">
        <f t="shared" ref="E6:E10" si="0">+D6-C6</f>
        <v>-16.874765832456291</v>
      </c>
      <c r="F6" s="2">
        <f>+E6/D6</f>
        <v>-0.26282387931753587</v>
      </c>
      <c r="G6" s="2">
        <f t="shared" ref="G6:G10" si="1">+C6/D6</f>
        <v>1.2628238793175359</v>
      </c>
    </row>
    <row r="7" spans="2:7" x14ac:dyDescent="0.25">
      <c r="B7" s="1">
        <v>2021</v>
      </c>
      <c r="C7" s="3">
        <v>69.17658726599997</v>
      </c>
      <c r="D7" s="3">
        <v>67.376749314999998</v>
      </c>
      <c r="E7" s="3">
        <f t="shared" si="0"/>
        <v>-1.7998379509999722</v>
      </c>
      <c r="F7" s="2">
        <f t="shared" ref="F7:F10" si="2">+E7/D7</f>
        <v>-2.6713042248229638E-2</v>
      </c>
      <c r="G7" s="2">
        <f t="shared" si="1"/>
        <v>1.0267130422482296</v>
      </c>
    </row>
    <row r="8" spans="2:7" x14ac:dyDescent="0.25">
      <c r="B8" s="1">
        <v>2022</v>
      </c>
      <c r="C8" s="3">
        <v>74.578385596000032</v>
      </c>
      <c r="D8" s="3">
        <v>69.331819646510056</v>
      </c>
      <c r="E8" s="3">
        <f t="shared" si="0"/>
        <v>-5.2465659494899768</v>
      </c>
      <c r="F8" s="2">
        <f>+E8/D8</f>
        <v>-7.5673276372085999E-2</v>
      </c>
      <c r="G8" s="2">
        <f t="shared" si="1"/>
        <v>1.075673276372086</v>
      </c>
    </row>
    <row r="9" spans="2:7" x14ac:dyDescent="0.25">
      <c r="B9" s="1">
        <v>2023</v>
      </c>
      <c r="C9" s="3">
        <v>100.54330047600003</v>
      </c>
      <c r="D9" s="3">
        <v>71.817091372132566</v>
      </c>
      <c r="E9" s="3">
        <f t="shared" si="0"/>
        <v>-28.726209103867461</v>
      </c>
      <c r="F9" s="2">
        <f>+E9/D9</f>
        <v>-0.39999126329159845</v>
      </c>
      <c r="G9" s="2">
        <f t="shared" si="1"/>
        <v>1.3999912632915985</v>
      </c>
    </row>
    <row r="10" spans="2:7" x14ac:dyDescent="0.25">
      <c r="B10" s="1">
        <v>2024</v>
      </c>
      <c r="C10" s="3">
        <v>91.160343161000014</v>
      </c>
      <c r="D10" s="3">
        <v>81.572239200739887</v>
      </c>
      <c r="E10" s="3">
        <f t="shared" si="0"/>
        <v>-9.5881039602601277</v>
      </c>
      <c r="F10" s="2">
        <f t="shared" si="2"/>
        <v>-0.11754126225056674</v>
      </c>
      <c r="G10" s="2">
        <f t="shared" si="1"/>
        <v>1.1175412622505667</v>
      </c>
    </row>
    <row r="11" spans="2:7" x14ac:dyDescent="0.25">
      <c r="B11" s="4" t="s">
        <v>8</v>
      </c>
      <c r="C11" s="5"/>
      <c r="D11" s="5"/>
      <c r="E11" s="6"/>
      <c r="F11" s="7"/>
      <c r="G11" s="2">
        <f>AVERAGE(G6:G10)</f>
        <v>1.1765485446960031</v>
      </c>
    </row>
    <row r="13" spans="2:7" x14ac:dyDescent="0.25">
      <c r="B13" t="s">
        <v>9</v>
      </c>
    </row>
    <row r="14" spans="2:7" x14ac:dyDescent="0.25">
      <c r="B14" s="8" t="s">
        <v>10</v>
      </c>
      <c r="C14" s="8"/>
      <c r="D14" s="8"/>
      <c r="E14" s="8"/>
      <c r="F14" s="8"/>
      <c r="G14" s="8"/>
    </row>
  </sheetData>
  <mergeCells count="1">
    <mergeCell ref="B2:G2"/>
  </mergeCells>
  <pageMargins left="0.7" right="0.7" top="0.75" bottom="0.75" header="0.3" footer="0.3"/>
  <pageSetup fitToHeight="0" orientation="landscape" r:id="rId1"/>
  <headerFooter>
    <oddHeader>&amp;R&amp;"Times New Roman,Bold"&amp;10KyPSC Case No. 2025-00125
STAFF-DR-01-025(b) 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i:0#.f|membership|claire.hudson@duke-energy.com,#i:0#.f|membership|claire.hudson@duke-energy.com,#Claire.Hudson@duke-energy.com,#,#Hudson, Claire,#,#43612,#Mgr Fin Forecasting I</DisplayName>
        <AccountId>43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A63AA4-5EF7-44E4-9E6C-6107FCB3F6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93C0A2-A05C-48E7-AB86-26BEE872A32F}">
  <ds:schemaRefs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6c836d23-bd62-4bc8-8279-d47645d2dce0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BDB980-1A03-4238-B2CD-CBC0EC5A7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Slippage Factor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Slippage Factor 2020-2024</dc:subject>
  <dc:creator>Otto, Tracie L.</dc:creator>
  <cp:lastModifiedBy>D'Ascenzo, Rocco</cp:lastModifiedBy>
  <dcterms:created xsi:type="dcterms:W3CDTF">2025-06-04T13:27:00Z</dcterms:created>
  <dcterms:modified xsi:type="dcterms:W3CDTF">2025-06-10T23:46:29Z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