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33411\Downloads\OneDrive_1_6-2-2025 (3)\"/>
    </mc:Choice>
  </mc:AlternateContent>
  <xr:revisionPtr revIDLastSave="0" documentId="13_ncr:1_{9426E366-5824-452E-82D9-039D10917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gy_forecast" sheetId="2" r:id="rId1"/>
  </sheets>
  <definedNames>
    <definedName name="_Order1" hidden="1">255</definedName>
    <definedName name="FC_anchor" localSheetId="0">#REF!</definedName>
    <definedName name="FC_anchor">#REF!</definedName>
    <definedName name="start_CUST">#REF!</definedName>
    <definedName name="start_FCOM">#REF!</definedName>
    <definedName name="start_FIND">#REF!</definedName>
    <definedName name="start_FOPA">#REF!</definedName>
    <definedName name="start_FRES">#REF!</definedName>
    <definedName name="start_FSL">#REF!</definedName>
    <definedName name="VCOM75">#REF!</definedName>
    <definedName name="VIND75">#REF!</definedName>
    <definedName name="VOPA75">#REF!</definedName>
    <definedName name="VRES75">#REF!</definedName>
    <definedName name="VREST7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19" i="2"/>
  <c r="B18" i="2"/>
  <c r="B17" i="2"/>
  <c r="B16" i="2"/>
  <c r="B15" i="2"/>
  <c r="B11" i="2"/>
  <c r="B10" i="2"/>
  <c r="B9" i="2"/>
  <c r="B8" i="2"/>
  <c r="B7" i="2"/>
  <c r="I13" i="2" l="1"/>
  <c r="I16" i="2"/>
  <c r="I18" i="2"/>
  <c r="I11" i="2"/>
  <c r="I8" i="2"/>
  <c r="I10" i="2"/>
  <c r="I15" i="2"/>
  <c r="I9" i="2"/>
  <c r="I7" i="2"/>
  <c r="I17" i="2"/>
  <c r="I19" i="2"/>
  <c r="I21" i="2"/>
</calcChain>
</file>

<file path=xl/sharedStrings.xml><?xml version="1.0" encoding="utf-8"?>
<sst xmlns="http://schemas.openxmlformats.org/spreadsheetml/2006/main" count="20" uniqueCount="20">
  <si>
    <t>DUKE ENERGY KENTUCKY</t>
  </si>
  <si>
    <t>(1)</t>
  </si>
  <si>
    <t>(2)</t>
  </si>
  <si>
    <t>(3)</t>
  </si>
  <si>
    <t>(4)</t>
  </si>
  <si>
    <t>(5)</t>
  </si>
  <si>
    <t>(6)</t>
  </si>
  <si>
    <t>(7)</t>
  </si>
  <si>
    <t>(1+2+3+4+5+6)</t>
  </si>
  <si>
    <t>YEAR</t>
  </si>
  <si>
    <t>RESIDENTIAL</t>
  </si>
  <si>
    <t>COMMERCIAL</t>
  </si>
  <si>
    <t>INDUSTRIAL</t>
  </si>
  <si>
    <t>OPA</t>
  </si>
  <si>
    <t>OTHER</t>
  </si>
  <si>
    <t>TOTAL CONSUMPTION</t>
  </si>
  <si>
    <t>STREET-HWY LIGHTING/ID/OEU</t>
  </si>
  <si>
    <t>SERVICE AREA ENERGY FORECAST (Volume in MCF) (a)</t>
  </si>
  <si>
    <t>(a) Figures in years -5 through -1 are weather-normalized history</t>
  </si>
  <si>
    <t>(b) Figures in year 0 are forecast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</si>
</sst>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00%"/>
    <numFmt numFmtId="167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quotePrefix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" fontId="0" fillId="2" borderId="0" xfId="0" applyNumberFormat="1" applyFill="1" applyAlignment="1">
      <alignment horizontal="right" wrapText="1"/>
    </xf>
    <xf numFmtId="164" fontId="1" fillId="2" borderId="0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 wrapText="1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DB66-77FF-4F32-A2C3-BD640BEF69E9}">
  <dimension ref="A1:P25"/>
  <sheetViews>
    <sheetView tabSelected="1" view="pageLayout" zoomScaleNormal="100" workbookViewId="0">
      <selection activeCell="F6" sqref="F6"/>
    </sheetView>
  </sheetViews>
  <sheetFormatPr defaultRowHeight="15" x14ac:dyDescent="0.25"/>
  <cols>
    <col min="3" max="3" width="12" customWidth="1"/>
    <col min="4" max="4" width="12.85546875" customWidth="1"/>
    <col min="5" max="5" width="11.85546875" customWidth="1"/>
    <col min="6" max="6" width="10.85546875" customWidth="1"/>
    <col min="8" max="8" width="7.85546875" customWidth="1"/>
    <col min="9" max="9" width="15" customWidth="1"/>
    <col min="10" max="10" width="11.140625" bestFit="1" customWidth="1"/>
  </cols>
  <sheetData>
    <row r="1" spans="1:16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16" x14ac:dyDescent="0.25">
      <c r="A2" s="16" t="s">
        <v>17</v>
      </c>
      <c r="B2" s="16"/>
      <c r="C2" s="16"/>
      <c r="D2" s="16"/>
      <c r="E2" s="16"/>
      <c r="F2" s="16"/>
      <c r="G2" s="16"/>
      <c r="H2" s="16"/>
      <c r="I2" s="16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</row>
    <row r="4" spans="1:16" s="4" customFormat="1" x14ac:dyDescent="0.25">
      <c r="A4" s="2"/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16" s="4" customFormat="1" x14ac:dyDescent="0.25">
      <c r="A5" s="2"/>
      <c r="B5" s="2"/>
      <c r="C5" s="3"/>
      <c r="D5" s="3"/>
      <c r="E5" s="3"/>
      <c r="F5" s="3"/>
      <c r="G5" s="3"/>
      <c r="H5" s="2"/>
      <c r="I5" s="5" t="s">
        <v>8</v>
      </c>
    </row>
    <row r="6" spans="1:16" s="7" customFormat="1" ht="60" x14ac:dyDescent="0.25">
      <c r="A6" s="6"/>
      <c r="B6" s="6" t="s">
        <v>9</v>
      </c>
      <c r="C6" s="6" t="s">
        <v>10</v>
      </c>
      <c r="D6" s="6" t="s">
        <v>11</v>
      </c>
      <c r="E6" s="6" t="s">
        <v>12</v>
      </c>
      <c r="F6" s="6" t="s">
        <v>16</v>
      </c>
      <c r="G6" s="6" t="s">
        <v>13</v>
      </c>
      <c r="H6" s="6" t="s">
        <v>14</v>
      </c>
      <c r="I6" s="6" t="s">
        <v>15</v>
      </c>
    </row>
    <row r="7" spans="1:16" s="4" customFormat="1" x14ac:dyDescent="0.25">
      <c r="A7" s="8">
        <v>-5</v>
      </c>
      <c r="B7" s="11">
        <f t="shared" ref="B7:B10" si="0">SUM($B$13,A7)</f>
        <v>2020</v>
      </c>
      <c r="C7" s="9">
        <v>6187366.2050000001</v>
      </c>
      <c r="D7" s="9">
        <v>3757350.0680000009</v>
      </c>
      <c r="E7" s="9">
        <v>1797058.1</v>
      </c>
      <c r="F7" s="9">
        <v>1642312</v>
      </c>
      <c r="G7" s="9">
        <v>418483.90500000003</v>
      </c>
      <c r="H7" s="9"/>
      <c r="I7" s="9">
        <f>SUM(C7:H7)</f>
        <v>13802570.278000001</v>
      </c>
    </row>
    <row r="8" spans="1:16" s="4" customFormat="1" x14ac:dyDescent="0.25">
      <c r="A8" s="8">
        <v>-4</v>
      </c>
      <c r="B8" s="11">
        <f t="shared" si="0"/>
        <v>2021</v>
      </c>
      <c r="C8" s="9">
        <v>6116956.4470000006</v>
      </c>
      <c r="D8" s="9">
        <v>4044686.2770000002</v>
      </c>
      <c r="E8" s="9">
        <v>1808512.2379999999</v>
      </c>
      <c r="F8" s="9">
        <v>1642188</v>
      </c>
      <c r="G8" s="9">
        <v>274462.92100000003</v>
      </c>
      <c r="H8" s="9"/>
      <c r="I8" s="9">
        <f>SUM(C8:H8)</f>
        <v>13886805.883000001</v>
      </c>
      <c r="J8" s="12"/>
    </row>
    <row r="9" spans="1:16" s="4" customFormat="1" x14ac:dyDescent="0.25">
      <c r="A9" s="8">
        <v>-3</v>
      </c>
      <c r="B9" s="11">
        <f t="shared" si="0"/>
        <v>2022</v>
      </c>
      <c r="C9" s="9">
        <v>6314759.9217161266</v>
      </c>
      <c r="D9" s="9">
        <v>3764420.7560860645</v>
      </c>
      <c r="E9" s="9">
        <v>2065972.6217866582</v>
      </c>
      <c r="F9" s="9">
        <v>1632294</v>
      </c>
      <c r="G9" s="9">
        <v>499506.79145968333</v>
      </c>
      <c r="H9" s="9"/>
      <c r="I9" s="9">
        <f>SUM(C9:H9)</f>
        <v>14276954.091048531</v>
      </c>
      <c r="J9" s="12"/>
    </row>
    <row r="10" spans="1:16" s="4" customFormat="1" x14ac:dyDescent="0.25">
      <c r="A10" s="8">
        <v>-2</v>
      </c>
      <c r="B10" s="11">
        <f t="shared" si="0"/>
        <v>2023</v>
      </c>
      <c r="C10" s="9">
        <v>5984516.2106446596</v>
      </c>
      <c r="D10" s="9">
        <v>3640108.244370766</v>
      </c>
      <c r="E10" s="9">
        <v>1961028.2484094927</v>
      </c>
      <c r="F10" s="9">
        <v>1564859</v>
      </c>
      <c r="G10" s="9">
        <v>473591.22970472567</v>
      </c>
      <c r="H10" s="9"/>
      <c r="I10" s="9">
        <f>SUM(C10:H10)</f>
        <v>13624102.933129644</v>
      </c>
      <c r="J10" s="12"/>
    </row>
    <row r="11" spans="1:16" s="4" customFormat="1" x14ac:dyDescent="0.25">
      <c r="A11" s="8">
        <v>-1</v>
      </c>
      <c r="B11" s="11">
        <f>SUM($B$13,A11)</f>
        <v>2024</v>
      </c>
      <c r="C11" s="9">
        <v>5927395.4093423821</v>
      </c>
      <c r="D11" s="9">
        <v>3864285.5319865495</v>
      </c>
      <c r="E11" s="9">
        <v>1952803.5991870861</v>
      </c>
      <c r="F11" s="9">
        <v>1539477</v>
      </c>
      <c r="G11" s="9">
        <v>467348.09107550059</v>
      </c>
      <c r="H11" s="9"/>
      <c r="I11" s="9">
        <f>SUM(C11:H11)</f>
        <v>13751309.631591517</v>
      </c>
      <c r="J11" s="12"/>
      <c r="K11" s="12"/>
      <c r="L11" s="12"/>
      <c r="M11" s="12"/>
      <c r="N11" s="12"/>
      <c r="P11" s="13"/>
    </row>
    <row r="12" spans="1:16" s="4" customFormat="1" x14ac:dyDescent="0.25">
      <c r="A12" s="6"/>
      <c r="B12" s="6"/>
      <c r="C12" s="9"/>
      <c r="D12" s="9"/>
      <c r="E12" s="9"/>
      <c r="F12" s="9"/>
      <c r="G12" s="9"/>
      <c r="H12" s="9"/>
      <c r="I12" s="9"/>
      <c r="J12" s="12"/>
    </row>
    <row r="13" spans="1:16" s="4" customFormat="1" x14ac:dyDescent="0.25">
      <c r="A13" s="1">
        <v>0</v>
      </c>
      <c r="B13" s="2">
        <v>2025</v>
      </c>
      <c r="C13" s="9">
        <v>6118576.2738798596</v>
      </c>
      <c r="D13" s="9">
        <v>3966315.640153815</v>
      </c>
      <c r="E13" s="9">
        <v>1953894.3639576309</v>
      </c>
      <c r="F13" s="9">
        <v>1658405.7528201772</v>
      </c>
      <c r="G13" s="9">
        <v>497782.21420663019</v>
      </c>
      <c r="H13" s="9"/>
      <c r="I13" s="9">
        <f>SUM(C13:H13)</f>
        <v>14194974.245018112</v>
      </c>
      <c r="J13" s="12"/>
    </row>
    <row r="14" spans="1:16" s="4" customFormat="1" x14ac:dyDescent="0.25">
      <c r="A14" s="1"/>
      <c r="B14" s="2"/>
      <c r="C14" s="9"/>
      <c r="D14" s="9"/>
      <c r="E14" s="9"/>
      <c r="F14" s="9"/>
      <c r="G14" s="9"/>
      <c r="H14" s="9"/>
      <c r="I14" s="9"/>
      <c r="J14" s="12"/>
    </row>
    <row r="15" spans="1:16" s="4" customFormat="1" x14ac:dyDescent="0.25">
      <c r="A15" s="1">
        <v>1</v>
      </c>
      <c r="B15" s="2">
        <f>SUM($B$13,A15)</f>
        <v>2026</v>
      </c>
      <c r="C15" s="9">
        <v>6146143.0894406764</v>
      </c>
      <c r="D15" s="9">
        <v>3965791.8148255455</v>
      </c>
      <c r="E15" s="9">
        <v>1954296.712056393</v>
      </c>
      <c r="F15" s="9">
        <v>1658978.9611812155</v>
      </c>
      <c r="G15" s="9">
        <v>497988.21868346311</v>
      </c>
      <c r="H15" s="9"/>
      <c r="I15" s="9">
        <f>SUM(C15:H15)</f>
        <v>14223198.796187293</v>
      </c>
      <c r="J15" s="12"/>
    </row>
    <row r="16" spans="1:16" s="4" customFormat="1" x14ac:dyDescent="0.25">
      <c r="A16" s="1">
        <v>2</v>
      </c>
      <c r="B16" s="2">
        <f t="shared" ref="B16:B19" si="1">SUM($B$13,A16)</f>
        <v>2027</v>
      </c>
      <c r="C16" s="9">
        <v>6176430.9426915208</v>
      </c>
      <c r="D16" s="9">
        <v>3982010.6744387345</v>
      </c>
      <c r="E16" s="9">
        <v>1958745.379763894</v>
      </c>
      <c r="F16" s="9">
        <v>1661403.9405040259</v>
      </c>
      <c r="G16" s="9">
        <v>498098.89414418582</v>
      </c>
      <c r="H16" s="9"/>
      <c r="I16" s="9">
        <f>SUM(C16:H16)</f>
        <v>14276689.831542362</v>
      </c>
      <c r="J16" s="14"/>
    </row>
    <row r="17" spans="1:16" s="4" customFormat="1" x14ac:dyDescent="0.25">
      <c r="A17" s="1">
        <v>3</v>
      </c>
      <c r="B17" s="2">
        <f t="shared" si="1"/>
        <v>2028</v>
      </c>
      <c r="C17" s="9">
        <v>6249561.3448941931</v>
      </c>
      <c r="D17" s="9">
        <v>4008107.0682750195</v>
      </c>
      <c r="E17" s="9">
        <v>1966459.8975044868</v>
      </c>
      <c r="F17" s="9">
        <v>1665310.0912008113</v>
      </c>
      <c r="G17" s="9">
        <v>499742.03225799295</v>
      </c>
      <c r="H17" s="9"/>
      <c r="I17" s="9">
        <f>SUM(C17:H17)</f>
        <v>14389180.434132503</v>
      </c>
      <c r="J17" s="15"/>
      <c r="K17" s="10"/>
    </row>
    <row r="18" spans="1:16" s="4" customFormat="1" x14ac:dyDescent="0.25">
      <c r="A18" s="1">
        <v>4</v>
      </c>
      <c r="B18" s="2">
        <f t="shared" si="1"/>
        <v>2029</v>
      </c>
      <c r="C18" s="9">
        <v>6224322.3719182443</v>
      </c>
      <c r="D18" s="9">
        <v>3984150.5360929822</v>
      </c>
      <c r="E18" s="9">
        <v>1970454.5802447428</v>
      </c>
      <c r="F18" s="9">
        <v>1668420.0034113387</v>
      </c>
      <c r="G18" s="9">
        <v>498843.2286061421</v>
      </c>
      <c r="H18" s="9"/>
      <c r="I18" s="9">
        <f>SUM(C18:H18)</f>
        <v>14346190.72027345</v>
      </c>
      <c r="J18" s="12"/>
    </row>
    <row r="19" spans="1:16" s="4" customFormat="1" x14ac:dyDescent="0.25">
      <c r="A19" s="1">
        <v>5</v>
      </c>
      <c r="B19" s="2">
        <f t="shared" si="1"/>
        <v>2030</v>
      </c>
      <c r="C19" s="9">
        <v>6254750.0140212532</v>
      </c>
      <c r="D19" s="9">
        <v>3963039.656572707</v>
      </c>
      <c r="E19" s="9">
        <v>1975272.4442153189</v>
      </c>
      <c r="F19" s="9">
        <v>1672068.3737824648</v>
      </c>
      <c r="G19" s="9">
        <v>499244.98786909285</v>
      </c>
      <c r="H19" s="9"/>
      <c r="I19" s="9">
        <f>SUM(C19:H19)</f>
        <v>14364375.476460837</v>
      </c>
      <c r="J19" s="12"/>
    </row>
    <row r="20" spans="1:16" s="4" customFormat="1" x14ac:dyDescent="0.25">
      <c r="A20" s="1"/>
      <c r="B20" s="2"/>
      <c r="C20" s="9"/>
      <c r="D20" s="9"/>
      <c r="E20" s="9"/>
      <c r="F20" s="9"/>
      <c r="G20" s="9"/>
      <c r="H20" s="9"/>
      <c r="I20" s="9"/>
      <c r="J20" s="12"/>
    </row>
    <row r="21" spans="1:16" s="4" customFormat="1" x14ac:dyDescent="0.25">
      <c r="A21" s="1">
        <v>6</v>
      </c>
      <c r="B21" s="2">
        <f>SUM($B$13,A21)</f>
        <v>2031</v>
      </c>
      <c r="C21" s="9">
        <v>6285449.5321825705</v>
      </c>
      <c r="D21" s="9">
        <v>3940273.3189480817</v>
      </c>
      <c r="E21" s="9">
        <v>1980177.6928505071</v>
      </c>
      <c r="F21" s="9">
        <v>1675856.0727252201</v>
      </c>
      <c r="G21" s="9">
        <v>499604.84712009429</v>
      </c>
      <c r="H21" s="9"/>
      <c r="I21" s="9">
        <f>SUM(C21:H21)</f>
        <v>14381361.463826476</v>
      </c>
      <c r="J21" s="12"/>
      <c r="K21" s="12"/>
      <c r="L21" s="12"/>
      <c r="M21" s="12"/>
      <c r="N21" s="12"/>
      <c r="O21" s="12"/>
      <c r="P21" s="12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16" x14ac:dyDescent="0.25">
      <c r="A23" s="1" t="s">
        <v>18</v>
      </c>
      <c r="B23" s="1"/>
      <c r="C23" s="1"/>
      <c r="D23" s="1"/>
      <c r="E23" s="1"/>
      <c r="F23" s="1"/>
      <c r="G23" s="1"/>
      <c r="H23" s="1"/>
      <c r="I23" s="1"/>
    </row>
    <row r="24" spans="1:16" x14ac:dyDescent="0.25">
      <c r="A24" s="1" t="s">
        <v>19</v>
      </c>
      <c r="B24" s="1"/>
      <c r="C24" s="1"/>
      <c r="D24" s="1"/>
      <c r="E24" s="1"/>
      <c r="F24" s="1"/>
      <c r="G24" s="1"/>
      <c r="H24" s="1"/>
      <c r="I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A1:I1"/>
    <mergeCell ref="A2:I2"/>
  </mergeCells>
  <pageMargins left="0.7" right="0.7" top="0.93916666666666671" bottom="0.75" header="0.3" footer="0.3"/>
  <pageSetup scale="92" orientation="portrait" r:id="rId1"/>
  <headerFooter>
    <oddHeader>&amp;R&amp;"Times New Roman,Bold"&amp;10KyPSC Case No. 2025-00125
Attachment JCT-1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EE85F94FDA24284F9339BDDA255A4" ma:contentTypeVersion="7" ma:contentTypeDescription="Create a new document." ma:contentTypeScope="" ma:versionID="0290cd217b6b460a9f294ab39cf69c42">
  <xsd:schema xmlns:xsd="http://www.w3.org/2001/XMLSchema" xmlns:xs="http://www.w3.org/2001/XMLSchema" xmlns:p="http://schemas.microsoft.com/office/2006/metadata/properties" xmlns:ns2="6c836d23-bd62-4bc8-8279-d47645d2dce0" targetNamespace="http://schemas.microsoft.com/office/2006/metadata/properties" ma:root="true" ma:fieldsID="1cdd3d27240e743f636c0970f4407252" ns2:_="">
    <xsd:import namespace="6c836d23-bd62-4bc8-8279-d47645d2d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36d23-bd62-4bc8-8279-d47645d2d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6c836d23-bd62-4bc8-8279-d47645d2dce0">
      <UserInfo>
        <DisplayName/>
        <AccountId xsi:nil="true"/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94C1C-3924-4DE6-85BE-B15B24B06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36d23-bd62-4bc8-8279-d47645d2d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06E401-3B87-4273-BFDB-1587E6D7A8EC}">
  <ds:schemaRefs>
    <ds:schemaRef ds:uri="6c836d23-bd62-4bc8-8279-d47645d2dce0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562A5F-6C79-47BE-9F6A-D6FC98E514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Energy_forecast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DEK Energy Forecast</dc:title>
  <dc:subject>DEK Gas Sales History and Forecast</dc:subject>
  <dc:creator>Passty, Benjamin W</dc:creator>
  <cp:lastModifiedBy>Sunderman, Minna</cp:lastModifiedBy>
  <cp:lastPrinted>2017-08-10T23:13:11Z</cp:lastPrinted>
  <dcterms:created xsi:type="dcterms:W3CDTF">2017-05-01T17:53:28Z</dcterms:created>
  <dcterms:modified xsi:type="dcterms:W3CDTF">2025-06-02T14:52:20Z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0x010100FEBEE85F94FDA24284F9339BDDA255A4</vt:lpwstr>
  </property>
</Properties>
</file>