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Y:\Rate Cases and Accounting Orders\KY - 2025 Rate Case\2nd round of intervenor questions\AG &amp; KIUC\Q21 support\"/>
    </mc:Choice>
  </mc:AlternateContent>
  <xr:revisionPtr revIDLastSave="0" documentId="8_{09366C79-0A66-4E5E-8010-15112A45A3A3}" xr6:coauthVersionLast="47" xr6:coauthVersionMax="47" xr10:uidLastSave="{00000000-0000-0000-0000-000000000000}"/>
  <bookViews>
    <workbookView xWindow="28680" yWindow="-120" windowWidth="29040" windowHeight="15840" xr2:uid="{F0315971-083E-4746-BBA0-B70F5CE0BCFA}"/>
  </bookViews>
  <sheets>
    <sheet name="Pension 2024 Rollforward" sheetId="1" r:id="rId1"/>
    <sheet name="WTW Pension Disclosures (15 Yr)" sheetId="2" r:id="rId2"/>
  </sheets>
  <definedNames>
    <definedName name="\\" hidden="1">#REF!</definedName>
    <definedName name="\\\" hidden="1">#REF!</definedName>
    <definedName name="\\\\" hidden="1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_key3" hidden="1">#REF!</definedName>
    <definedName name="_Key1" hidden="1">#REF!</definedName>
    <definedName name="_Key2" hidden="1">#REF!</definedName>
    <definedName name="_Key3" hidden="1">#REF!</definedName>
    <definedName name="_key4" hidden="1">#REF!</definedName>
    <definedName name="_Order1" hidden="1">0</definedName>
    <definedName name="_Order2" hidden="1">0</definedName>
    <definedName name="_Sort" hidden="1">#REF!</definedName>
    <definedName name="BNE_MESSAGES_HIDDEN" hidden="1">#REF!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43357.5622800926</definedName>
    <definedName name="IQ_QTD" hidden="1">750000</definedName>
    <definedName name="IQ_TODAY" hidden="1">0</definedName>
    <definedName name="IQ_YTDMONTH" hidden="1">130000</definedName>
    <definedName name="jijul" hidden="1">#REF!</definedName>
    <definedName name="PopCache_GL_INTERFACE_REFERENCE7" hidden="1">#REF!</definedName>
    <definedName name="TCashpond" hidden="1">#REF!</definedName>
    <definedName name="TP_Footer_User" hidden="1">"JENKINT"</definedName>
    <definedName name="TP_Footer_Version" hidden="1">"v4.00"</definedName>
    <definedName name="x" hidden="1">#REF!</definedName>
    <definedName name="Xbrl_Tag_159b8957_ae03_42ec_9e89_9f8ad3bf9d11" hidden="1">#REF!</definedName>
    <definedName name="Xbrl_Tag_2c0bf940_89af_4553_823d_c70b8655e2a4" hidden="1">#REF!</definedName>
    <definedName name="Xbrl_Tag_2ec604a8_12e6_47bd_810b_dfd3eb163f8c" hidden="1">#REF!</definedName>
    <definedName name="Xbrl_Tag_75d2d898_abdd_4ea3_af98_204b7b366af1" hidden="1">#REF!</definedName>
    <definedName name="Xbrl_Tag_adaa8e9c_940a_4384_b1cf_05e20ec68a9f" hidden="1">#REF!</definedName>
    <definedName name="y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D17" i="1"/>
  <c r="F16" i="1"/>
  <c r="D16" i="1"/>
  <c r="G16" i="1" s="1"/>
  <c r="F81" i="2"/>
  <c r="F78" i="2"/>
  <c r="F52" i="2"/>
  <c r="F12" i="2"/>
  <c r="I81" i="2"/>
  <c r="I78" i="2"/>
  <c r="D8" i="1" s="1"/>
  <c r="I52" i="2"/>
  <c r="F7" i="1" s="1"/>
  <c r="I12" i="2"/>
  <c r="D7" i="1" s="1"/>
  <c r="G7" i="1" s="1"/>
  <c r="F8" i="1"/>
  <c r="G17" i="1" l="1"/>
  <c r="G8" i="1"/>
</calcChain>
</file>

<file path=xl/sharedStrings.xml><?xml version="1.0" encoding="utf-8"?>
<sst xmlns="http://schemas.openxmlformats.org/spreadsheetml/2006/main" count="253" uniqueCount="139">
  <si>
    <t>Prepaid Pension</t>
  </si>
  <si>
    <t>Pension Regulatory Asset</t>
  </si>
  <si>
    <t>Net Periodic Pension Costs</t>
  </si>
  <si>
    <t>Funded Status Remeasurement</t>
  </si>
  <si>
    <t>KU</t>
  </si>
  <si>
    <t>Account</t>
  </si>
  <si>
    <t>LG&amp;E and KU Energy LLC Retirement Programs</t>
  </si>
  <si>
    <t>Qualified REG-15</t>
  </si>
  <si>
    <t>Plan Name</t>
  </si>
  <si>
    <t>Total</t>
  </si>
  <si>
    <t xml:space="preserve">Regulatory LG&amp;E </t>
  </si>
  <si>
    <t>Regulatory KU</t>
  </si>
  <si>
    <t>Disclosure for Fiscal Year Ending 31-Dec-24 under US GAAP</t>
  </si>
  <si>
    <t>USD</t>
  </si>
  <si>
    <t>Disclosed Benefit Cost</t>
  </si>
  <si>
    <t>A</t>
  </si>
  <si>
    <t>Employer service cost</t>
  </si>
  <si>
    <t>Interest cost</t>
  </si>
  <si>
    <t>Expected return on plan assets</t>
  </si>
  <si>
    <t>Subtotal</t>
  </si>
  <si>
    <t>Net prior service cost/(credit) amortization</t>
  </si>
  <si>
    <t>Net loss/(gain) amortization</t>
  </si>
  <si>
    <t>Net periodic benefit cost/(income)</t>
  </si>
  <si>
    <t>Curtailment (gain)/loss</t>
  </si>
  <si>
    <t>Settlement (gain)/loss</t>
  </si>
  <si>
    <t>Special/contractual termination benefits</t>
  </si>
  <si>
    <t>Disclosed net benefit cost</t>
  </si>
  <si>
    <t>B</t>
  </si>
  <si>
    <t>Presentation of Benefit Cost Pursuant to ASC 715-20</t>
  </si>
  <si>
    <t>Other components of net periodic benefit cost</t>
  </si>
  <si>
    <t>Other adjustments to net benefit cost</t>
  </si>
  <si>
    <t>C</t>
  </si>
  <si>
    <t>Assumptions Used to Determine Benefit Cost</t>
  </si>
  <si>
    <t>Discount rate</t>
  </si>
  <si>
    <t>Expected long-term rate of return on plan assets</t>
  </si>
  <si>
    <t>Rate of compensation increase</t>
  </si>
  <si>
    <t>Balance Sheet Asset/(Liability)</t>
  </si>
  <si>
    <t>Development of Balance Sheet Asset/(Liability)</t>
  </si>
  <si>
    <t>Projected benefit obligation (PBO)</t>
  </si>
  <si>
    <t>Fair value of plan assets, excluding receivable contributions</t>
  </si>
  <si>
    <t>Net balance sheet asset/(liability)</t>
  </si>
  <si>
    <t>Current and Noncurrent Classification</t>
  </si>
  <si>
    <t>Noncurrent asset</t>
  </si>
  <si>
    <t>Current liability</t>
  </si>
  <si>
    <t>Noncurrent liability</t>
  </si>
  <si>
    <t>Reconciliation of Net Balance Sheet Asset/(Liability)</t>
  </si>
  <si>
    <t>Net balance sheet asset/(liability) at end of prior fiscal year</t>
  </si>
  <si>
    <t>Plan amendments</t>
  </si>
  <si>
    <t>Actuarial gain/(loss)</t>
  </si>
  <si>
    <t>Employer contributions</t>
  </si>
  <si>
    <t>Benefits paid directly by the Company</t>
  </si>
  <si>
    <t>Transfer payments</t>
  </si>
  <si>
    <t>Acquisitions/divestitures</t>
  </si>
  <si>
    <t>Curtailments</t>
  </si>
  <si>
    <t>Settlements (if settled using corporate cash)</t>
  </si>
  <si>
    <t>Net balance sheet asset /(liability) at end of current fiscal year</t>
  </si>
  <si>
    <t>D</t>
  </si>
  <si>
    <t>Assumptions and Dates Used for Disclosure</t>
  </si>
  <si>
    <t>Census date</t>
  </si>
  <si>
    <t>Accumulated Other Comprehensive (Income)/Loss</t>
  </si>
  <si>
    <t>1 </t>
  </si>
  <si>
    <t>Net prior service cost/(credit)</t>
  </si>
  <si>
    <t>2 </t>
  </si>
  <si>
    <t>Net loss/(gain)</t>
  </si>
  <si>
    <t>3 </t>
  </si>
  <si>
    <t>Accumulated other comprehensive (income)/loss
[Before adjustment for tax effects]</t>
  </si>
  <si>
    <t>Development of Accumulated Other Comprehensive (Income)/Loss (AOCI)</t>
  </si>
  <si>
    <t>AOCI at prior fiscal year end</t>
  </si>
  <si>
    <t>Amounts amortized during the year</t>
  </si>
  <si>
    <t>a.   Net prior service (cost)/credit</t>
  </si>
  <si>
    <t>b.   Net (loss)/gain</t>
  </si>
  <si>
    <t>Occurring during the year</t>
  </si>
  <si>
    <t>a.   Net prior service cost/(credit)</t>
  </si>
  <si>
    <t>b.   Net loss/(gain)</t>
  </si>
  <si>
    <t>Amounts recognized due to curtailment/settlement</t>
  </si>
  <si>
    <t>AOCI at current fiscal year end</t>
  </si>
  <si>
    <t>Additional Disclosure Information</t>
  </si>
  <si>
    <t>Accumulated Benefit Obligation (ABO)</t>
  </si>
  <si>
    <t>ABO at current fiscal year end</t>
  </si>
  <si>
    <t>Expected Future Benefit Payments</t>
  </si>
  <si>
    <t>During fiscal year ending December 31, 2025</t>
  </si>
  <si>
    <t>During fiscal year ending December 31, 2026</t>
  </si>
  <si>
    <t>During fiscal year ending December 31, 2027</t>
  </si>
  <si>
    <t>During fiscal year ending December 31, 2028</t>
  </si>
  <si>
    <t>During fiscal year ending December 31, 2029</t>
  </si>
  <si>
    <t>During fiscal years ending December 31, 2030 through December 31, 2034</t>
  </si>
  <si>
    <t>Actuarial Gain/(Loss)</t>
  </si>
  <si>
    <t>Gain/(loss) due to demographic experience</t>
  </si>
  <si>
    <t>Gain/(loss) due to financial assumption changes</t>
  </si>
  <si>
    <t>Gain/(loss) due to demographic assumption changes</t>
  </si>
  <si>
    <t>Gain/(loss) due to investment return different from that assumed</t>
  </si>
  <si>
    <t>Changes in Disclosed Plan Obligations and Assets</t>
  </si>
  <si>
    <t>Change in Projected Benefit Obligation (PBO)</t>
  </si>
  <si>
    <t>PBO at prior fiscal year end</t>
  </si>
  <si>
    <t>Actuarial loss/(gain)</t>
  </si>
  <si>
    <t>Plan participants' contributions</t>
  </si>
  <si>
    <t>Benefits paid from plan assets</t>
  </si>
  <si>
    <t>Benefits paid from Company assets</t>
  </si>
  <si>
    <t>Transfers from (to) other plans</t>
  </si>
  <si>
    <t>Administrative expenses paid</t>
  </si>
  <si>
    <t>Acquisitions/(divestitures)</t>
  </si>
  <si>
    <t>Settlements</t>
  </si>
  <si>
    <t>PBO at current fiscal year end</t>
  </si>
  <si>
    <t>Change in Plan Assets</t>
  </si>
  <si>
    <t>Fair value of plan assets at prior fiscal year end</t>
  </si>
  <si>
    <t>Actual return on plan assets</t>
  </si>
  <si>
    <t>Benefits paid</t>
  </si>
  <si>
    <t>Fair value of plan assets at current fiscal year end</t>
  </si>
  <si>
    <t>Reconciliation of Net Balances</t>
  </si>
  <si>
    <t>Reconciliation of Prior Service Cost/(Credit) Bases</t>
  </si>
  <si>
    <t>Net amount at prior fiscal year end</t>
  </si>
  <si>
    <t>Amortization amount</t>
  </si>
  <si>
    <t>Effect of curtailments</t>
  </si>
  <si>
    <t>Other events</t>
  </si>
  <si>
    <t>Net amount at current fiscal year end</t>
  </si>
  <si>
    <t>Reconciliation of Net Loss/(Gain)</t>
  </si>
  <si>
    <t>Amount recognized</t>
  </si>
  <si>
    <t>Experience loss/(gain)</t>
  </si>
  <si>
    <t>Effect of settlements</t>
  </si>
  <si>
    <t>Amortization Details of Plan Amendment #1</t>
  </si>
  <si>
    <t>Measurement date established</t>
  </si>
  <si>
    <t>Original amount</t>
  </si>
  <si>
    <t>Net amount at 31-Dec-23</t>
  </si>
  <si>
    <t>Amortization amount during 2024</t>
  </si>
  <si>
    <t>Net amount at 31-Dec-24</t>
  </si>
  <si>
    <t>Remaining amortization period</t>
  </si>
  <si>
    <t>Amortization Details of Plan Amendment #2</t>
  </si>
  <si>
    <t>Amortization Details of Plan Amendment #3</t>
  </si>
  <si>
    <t>Amortization Details of Plan Amendment #4</t>
  </si>
  <si>
    <t>Amortization Details of Plan Amendment #5</t>
  </si>
  <si>
    <t>Amortization Details of Plan Amendment #6</t>
  </si>
  <si>
    <t>Amortization Details of Plan Amendment #7</t>
  </si>
  <si>
    <t>Amortization Details of Plan Amendment #8</t>
  </si>
  <si>
    <t>Account Description</t>
  </si>
  <si>
    <t>Intercompany</t>
  </si>
  <si>
    <t>LG&amp;E</t>
  </si>
  <si>
    <t>Debit (Credit)</t>
  </si>
  <si>
    <t>Pension Account Rollforward</t>
  </si>
  <si>
    <t>(In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</si>
</sst>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"/>
    <numFmt numFmtId="165" formatCode="#,##0.00%_);\(#,##0.00%\)"/>
    <numFmt numFmtId="166" formatCode="_-* #,##0_-;\-* #,##0_-;_-* &quot;-&quot;??_-;_-@_-"/>
    <numFmt numFmtId="167" formatCode="#,##0.00000_);\(#,##0.00000\)"/>
    <numFmt numFmtId="168" formatCode="_(* #,##0_);_(* \(#,##0\);_(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sz val="12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b/>
      <i/>
      <sz val="11"/>
      <color theme="1"/>
      <name val="Aptos Narrow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8086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  <xf numFmtId="43" fontId="11" fillId="0" borderId="0" applyFont="0" applyFill="0" applyBorder="0" applyAlignment="0" applyProtection="0"/>
    <xf numFmtId="0" fontId="3" fillId="0" borderId="0"/>
    <xf numFmtId="0" fontId="15" fillId="0" borderId="0"/>
    <xf numFmtId="43" fontId="1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4" fillId="2" borderId="0" xfId="2" applyFont="1" applyFill="1"/>
    <xf numFmtId="0" fontId="5" fillId="2" borderId="0" xfId="2" applyFont="1" applyFill="1"/>
    <xf numFmtId="0" fontId="5" fillId="2" borderId="0" xfId="2" applyFont="1" applyFill="1" applyAlignment="1">
      <alignment horizontal="right"/>
    </xf>
    <xf numFmtId="0" fontId="7" fillId="0" borderId="0" xfId="3" applyFont="1"/>
    <xf numFmtId="0" fontId="5" fillId="2" borderId="0" xfId="2" applyFont="1" applyFill="1" applyAlignment="1">
      <alignment wrapText="1"/>
    </xf>
    <xf numFmtId="0" fontId="5" fillId="2" borderId="0" xfId="2" applyFont="1" applyFill="1" applyAlignment="1">
      <alignment horizontal="right" wrapText="1"/>
    </xf>
    <xf numFmtId="0" fontId="7" fillId="0" borderId="0" xfId="3" applyFont="1" applyAlignment="1">
      <alignment wrapText="1"/>
    </xf>
    <xf numFmtId="0" fontId="8" fillId="2" borderId="0" xfId="2" applyFont="1" applyFill="1" applyAlignment="1">
      <alignment vertical="center"/>
    </xf>
    <xf numFmtId="0" fontId="8" fillId="2" borderId="0" xfId="2" applyFont="1" applyFill="1" applyAlignment="1">
      <alignment vertical="center" wrapText="1"/>
    </xf>
    <xf numFmtId="15" fontId="5" fillId="2" borderId="0" xfId="2" quotePrefix="1" applyNumberFormat="1" applyFont="1" applyFill="1" applyAlignment="1">
      <alignment horizontal="right"/>
    </xf>
    <xf numFmtId="0" fontId="9" fillId="0" borderId="0" xfId="2" applyFont="1"/>
    <xf numFmtId="0" fontId="9" fillId="0" borderId="0" xfId="2" applyFont="1" applyAlignment="1">
      <alignment horizontal="right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vertical="center"/>
    </xf>
    <xf numFmtId="0" fontId="9" fillId="0" borderId="0" xfId="2" applyFont="1" applyAlignment="1">
      <alignment horizontal="right" vertical="center" wrapText="1"/>
    </xf>
    <xf numFmtId="0" fontId="9" fillId="0" borderId="0" xfId="2" applyFont="1" applyAlignment="1">
      <alignment vertical="center" wrapText="1"/>
    </xf>
    <xf numFmtId="1" fontId="9" fillId="0" borderId="0" xfId="2" quotePrefix="1" applyNumberFormat="1" applyFont="1" applyAlignment="1">
      <alignment horizontal="right" vertical="center"/>
    </xf>
    <xf numFmtId="164" fontId="9" fillId="0" borderId="0" xfId="2" applyNumberFormat="1" applyFont="1" applyAlignment="1">
      <alignment horizontal="right"/>
    </xf>
    <xf numFmtId="1" fontId="9" fillId="0" borderId="2" xfId="2" quotePrefix="1" applyNumberFormat="1" applyFont="1" applyBorder="1" applyAlignment="1">
      <alignment horizontal="right" vertical="center"/>
    </xf>
    <xf numFmtId="0" fontId="9" fillId="0" borderId="2" xfId="2" applyFont="1" applyBorder="1" applyAlignment="1">
      <alignment vertical="center" wrapText="1"/>
    </xf>
    <xf numFmtId="164" fontId="9" fillId="0" borderId="2" xfId="2" applyNumberFormat="1" applyFont="1" applyBorder="1" applyAlignment="1">
      <alignment horizontal="right"/>
    </xf>
    <xf numFmtId="0" fontId="10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41" fontId="9" fillId="0" borderId="0" xfId="2" applyNumberFormat="1" applyFont="1" applyAlignment="1">
      <alignment horizontal="right"/>
    </xf>
    <xf numFmtId="0" fontId="9" fillId="0" borderId="2" xfId="2" applyFont="1" applyBorder="1" applyAlignment="1">
      <alignment horizontal="right" vertical="center" wrapText="1"/>
    </xf>
    <xf numFmtId="165" fontId="9" fillId="0" borderId="0" xfId="2" quotePrefix="1" applyNumberFormat="1" applyFont="1" applyAlignment="1">
      <alignment horizontal="right"/>
    </xf>
    <xf numFmtId="15" fontId="8" fillId="2" borderId="0" xfId="2" applyNumberFormat="1" applyFont="1" applyFill="1" applyAlignment="1">
      <alignment horizontal="right" vertical="center" wrapText="1"/>
    </xf>
    <xf numFmtId="1" fontId="9" fillId="0" borderId="0" xfId="2" quotePrefix="1" applyNumberFormat="1" applyFont="1" applyAlignment="1">
      <alignment horizontal="right" vertical="center" wrapText="1"/>
    </xf>
    <xf numFmtId="0" fontId="10" fillId="0" borderId="0" xfId="2" applyFont="1"/>
    <xf numFmtId="15" fontId="9" fillId="0" borderId="0" xfId="2" quotePrefix="1" applyNumberFormat="1" applyFont="1" applyAlignment="1">
      <alignment horizontal="right"/>
    </xf>
    <xf numFmtId="0" fontId="9" fillId="0" borderId="2" xfId="2" applyFont="1" applyBorder="1" applyAlignment="1">
      <alignment horizontal="left" vertical="center" wrapText="1"/>
    </xf>
    <xf numFmtId="166" fontId="9" fillId="0" borderId="0" xfId="4" applyNumberFormat="1" applyFont="1" applyAlignment="1">
      <alignment horizontal="right" vertical="center" wrapText="1"/>
    </xf>
    <xf numFmtId="15" fontId="12" fillId="2" borderId="0" xfId="2" quotePrefix="1" applyNumberFormat="1" applyFont="1" applyFill="1" applyAlignment="1">
      <alignment horizontal="right"/>
    </xf>
    <xf numFmtId="15" fontId="7" fillId="0" borderId="0" xfId="3" applyNumberFormat="1" applyFont="1"/>
    <xf numFmtId="164" fontId="7" fillId="0" borderId="0" xfId="3" applyNumberFormat="1" applyFont="1"/>
    <xf numFmtId="167" fontId="9" fillId="0" borderId="0" xfId="2" applyNumberFormat="1" applyFont="1" applyAlignment="1">
      <alignment horizontal="right"/>
    </xf>
    <xf numFmtId="167" fontId="7" fillId="0" borderId="0" xfId="3" applyNumberFormat="1" applyFont="1"/>
    <xf numFmtId="0" fontId="13" fillId="0" borderId="0" xfId="2" applyFont="1"/>
    <xf numFmtId="168" fontId="7" fillId="0" borderId="0" xfId="3" applyNumberFormat="1" applyFont="1"/>
    <xf numFmtId="0" fontId="5" fillId="0" borderId="0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right" wrapText="1"/>
    </xf>
    <xf numFmtId="0" fontId="9" fillId="0" borderId="0" xfId="2" applyFont="1" applyFill="1" applyBorder="1" applyAlignment="1">
      <alignment horizontal="right"/>
    </xf>
    <xf numFmtId="0" fontId="9" fillId="0" borderId="0" xfId="2" applyFont="1" applyFill="1" applyBorder="1" applyAlignment="1">
      <alignment horizontal="right" vertical="center" wrapText="1"/>
    </xf>
    <xf numFmtId="164" fontId="9" fillId="0" borderId="0" xfId="2" applyNumberFormat="1" applyFont="1" applyFill="1" applyBorder="1" applyAlignment="1">
      <alignment horizontal="right"/>
    </xf>
    <xf numFmtId="41" fontId="9" fillId="0" borderId="0" xfId="2" applyNumberFormat="1" applyFont="1" applyFill="1" applyBorder="1" applyAlignment="1">
      <alignment horizontal="right"/>
    </xf>
    <xf numFmtId="165" fontId="9" fillId="0" borderId="0" xfId="2" quotePrefix="1" applyNumberFormat="1" applyFont="1" applyFill="1" applyBorder="1" applyAlignment="1">
      <alignment horizontal="right"/>
    </xf>
    <xf numFmtId="15" fontId="8" fillId="0" borderId="0" xfId="2" applyNumberFormat="1" applyFont="1" applyFill="1" applyBorder="1" applyAlignment="1">
      <alignment horizontal="right" vertical="center" wrapText="1"/>
    </xf>
    <xf numFmtId="15" fontId="9" fillId="0" borderId="0" xfId="2" quotePrefix="1" applyNumberFormat="1" applyFont="1" applyFill="1" applyBorder="1" applyAlignment="1">
      <alignment horizontal="right"/>
    </xf>
    <xf numFmtId="0" fontId="8" fillId="0" borderId="0" xfId="2" applyFont="1" applyFill="1" applyBorder="1" applyAlignment="1">
      <alignment vertical="center"/>
    </xf>
    <xf numFmtId="15" fontId="12" fillId="0" borderId="0" xfId="2" quotePrefix="1" applyNumberFormat="1" applyFont="1" applyFill="1" applyBorder="1" applyAlignment="1">
      <alignment horizontal="right"/>
    </xf>
    <xf numFmtId="0" fontId="7" fillId="0" borderId="0" xfId="3" applyFont="1" applyFill="1" applyBorder="1"/>
    <xf numFmtId="15" fontId="7" fillId="0" borderId="0" xfId="3" applyNumberFormat="1" applyFont="1" applyFill="1" applyBorder="1"/>
    <xf numFmtId="164" fontId="7" fillId="0" borderId="0" xfId="3" applyNumberFormat="1" applyFont="1" applyFill="1" applyBorder="1"/>
    <xf numFmtId="167" fontId="9" fillId="0" borderId="0" xfId="2" applyNumberFormat="1" applyFont="1" applyFill="1" applyBorder="1" applyAlignment="1">
      <alignment horizontal="right"/>
    </xf>
    <xf numFmtId="167" fontId="7" fillId="0" borderId="0" xfId="3" applyNumberFormat="1" applyFont="1" applyFill="1" applyBorder="1"/>
    <xf numFmtId="168" fontId="0" fillId="0" borderId="0" xfId="1" applyNumberFormat="1" applyFont="1" applyAlignment="1">
      <alignment horizontal="right"/>
    </xf>
    <xf numFmtId="168" fontId="0" fillId="0" borderId="0" xfId="1" applyNumberFormat="1" applyFont="1"/>
    <xf numFmtId="0" fontId="2" fillId="0" borderId="0" xfId="0" applyFont="1"/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4" fillId="0" borderId="0" xfId="0" applyFont="1"/>
    <xf numFmtId="164" fontId="9" fillId="0" borderId="0" xfId="5" applyNumberFormat="1" applyFont="1" applyBorder="1" applyAlignment="1">
      <alignment horizontal="right"/>
    </xf>
    <xf numFmtId="0" fontId="0" fillId="5" borderId="0" xfId="0" applyFill="1"/>
    <xf numFmtId="0" fontId="5" fillId="6" borderId="0" xfId="2" applyFont="1" applyFill="1" applyAlignment="1">
      <alignment horizontal="right"/>
    </xf>
    <xf numFmtId="0" fontId="5" fillId="6" borderId="0" xfId="2" applyFont="1" applyFill="1" applyAlignment="1">
      <alignment horizontal="right" wrapText="1"/>
    </xf>
    <xf numFmtId="0" fontId="7" fillId="6" borderId="0" xfId="3" applyFont="1" applyFill="1"/>
    <xf numFmtId="15" fontId="5" fillId="6" borderId="0" xfId="2" quotePrefix="1" applyNumberFormat="1" applyFont="1" applyFill="1" applyAlignment="1">
      <alignment horizontal="right"/>
    </xf>
    <xf numFmtId="0" fontId="9" fillId="6" borderId="0" xfId="2" applyFont="1" applyFill="1" applyAlignment="1">
      <alignment horizontal="right"/>
    </xf>
    <xf numFmtId="0" fontId="9" fillId="6" borderId="0" xfId="2" applyFont="1" applyFill="1" applyAlignment="1">
      <alignment horizontal="right" vertical="center" wrapText="1"/>
    </xf>
    <xf numFmtId="164" fontId="9" fillId="6" borderId="0" xfId="2" applyNumberFormat="1" applyFont="1" applyFill="1" applyAlignment="1">
      <alignment horizontal="right"/>
    </xf>
    <xf numFmtId="164" fontId="9" fillId="6" borderId="2" xfId="2" applyNumberFormat="1" applyFont="1" applyFill="1" applyBorder="1" applyAlignment="1">
      <alignment horizontal="right"/>
    </xf>
    <xf numFmtId="41" fontId="9" fillId="6" borderId="0" xfId="2" applyNumberFormat="1" applyFont="1" applyFill="1" applyAlignment="1">
      <alignment horizontal="right"/>
    </xf>
    <xf numFmtId="165" fontId="9" fillId="6" borderId="0" xfId="2" quotePrefix="1" applyNumberFormat="1" applyFont="1" applyFill="1" applyAlignment="1">
      <alignment horizontal="right"/>
    </xf>
    <xf numFmtId="15" fontId="8" fillId="6" borderId="0" xfId="2" applyNumberFormat="1" applyFont="1" applyFill="1" applyAlignment="1">
      <alignment horizontal="right" vertical="center" wrapText="1"/>
    </xf>
    <xf numFmtId="15" fontId="9" fillId="6" borderId="0" xfId="2" quotePrefix="1" applyNumberFormat="1" applyFont="1" applyFill="1" applyAlignment="1">
      <alignment horizontal="right"/>
    </xf>
    <xf numFmtId="0" fontId="8" fillId="6" borderId="0" xfId="2" applyFont="1" applyFill="1" applyAlignment="1">
      <alignment vertical="center"/>
    </xf>
    <xf numFmtId="15" fontId="12" fillId="6" borderId="0" xfId="2" quotePrefix="1" applyNumberFormat="1" applyFont="1" applyFill="1" applyAlignment="1">
      <alignment horizontal="right"/>
    </xf>
    <xf numFmtId="15" fontId="7" fillId="6" borderId="0" xfId="3" applyNumberFormat="1" applyFont="1" applyFill="1"/>
    <xf numFmtId="164" fontId="7" fillId="6" borderId="0" xfId="3" applyNumberFormat="1" applyFont="1" applyFill="1"/>
    <xf numFmtId="167" fontId="9" fillId="6" borderId="0" xfId="2" applyNumberFormat="1" applyFont="1" applyFill="1" applyAlignment="1">
      <alignment horizontal="right"/>
    </xf>
    <xf numFmtId="167" fontId="7" fillId="6" borderId="0" xfId="3" applyNumberFormat="1" applyFont="1" applyFill="1"/>
    <xf numFmtId="164" fontId="5" fillId="6" borderId="0" xfId="2" applyNumberFormat="1" applyFont="1" applyFill="1" applyAlignment="1">
      <alignment horizontal="right"/>
    </xf>
    <xf numFmtId="15" fontId="9" fillId="6" borderId="0" xfId="2" applyNumberFormat="1" applyFont="1" applyFill="1" applyAlignment="1">
      <alignment horizontal="right"/>
    </xf>
    <xf numFmtId="168" fontId="7" fillId="7" borderId="0" xfId="3" applyNumberFormat="1" applyFont="1" applyFill="1" applyBorder="1"/>
    <xf numFmtId="168" fontId="7" fillId="7" borderId="0" xfId="3" applyNumberFormat="1" applyFont="1" applyFill="1"/>
    <xf numFmtId="0" fontId="14" fillId="0" borderId="0" xfId="0" applyFont="1" applyAlignment="1">
      <alignment horizontal="center"/>
    </xf>
    <xf numFmtId="168" fontId="7" fillId="0" borderId="0" xfId="3" applyNumberFormat="1" applyFont="1" applyBorder="1"/>
    <xf numFmtId="0" fontId="7" fillId="0" borderId="0" xfId="3" applyFont="1" applyBorder="1"/>
  </cellXfs>
  <cellStyles count="8">
    <cellStyle name="Comma" xfId="1" builtinId="3"/>
    <cellStyle name="Comma 2" xfId="4" xr:uid="{AEA2F436-F465-43AC-9F91-7B3AFCED74B8}"/>
    <cellStyle name="Comma 2 2 2" xfId="7" xr:uid="{79E51BC5-B727-4D42-8ABD-4F8A8E174CF6}"/>
    <cellStyle name="Normal" xfId="0" builtinId="0"/>
    <cellStyle name="Normal 10 2" xfId="5" xr:uid="{A17A5D51-A9A5-4542-BAFB-D3F21F2D052F}"/>
    <cellStyle name="Normal 12" xfId="3" xr:uid="{14FF8EF6-6C83-490F-BCF1-2E46F2A50941}"/>
    <cellStyle name="Normal 13" xfId="6" xr:uid="{4C278D9B-8560-42A8-B3A4-E5308B8AC4B4}"/>
    <cellStyle name="Normal 2" xfId="2" xr:uid="{3189060F-42A8-429A-8ECF-C6B316EB9B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70437-22D0-49CF-A820-BB155CFEFA8F}">
  <dimension ref="A1:J22"/>
  <sheetViews>
    <sheetView tabSelected="1" workbookViewId="0">
      <selection activeCell="C25" sqref="C25:C26"/>
    </sheetView>
  </sheetViews>
  <sheetFormatPr defaultRowHeight="15" x14ac:dyDescent="0.25"/>
  <cols>
    <col min="2" max="2" width="22.42578125" bestFit="1" customWidth="1"/>
    <col min="3" max="3" width="16.7109375" bestFit="1" customWidth="1"/>
    <col min="4" max="4" width="26.140625" bestFit="1" customWidth="1"/>
    <col min="5" max="5" width="12.85546875" bestFit="1" customWidth="1"/>
    <col min="6" max="6" width="30" bestFit="1" customWidth="1"/>
    <col min="7" max="7" width="14" bestFit="1" customWidth="1"/>
    <col min="10" max="10" width="1.7109375" customWidth="1"/>
  </cols>
  <sheetData>
    <row r="1" spans="1:10" x14ac:dyDescent="0.25">
      <c r="A1" s="60" t="s">
        <v>137</v>
      </c>
      <c r="J1" s="68"/>
    </row>
    <row r="2" spans="1:10" x14ac:dyDescent="0.25">
      <c r="A2" s="65">
        <v>2024</v>
      </c>
      <c r="J2" s="68"/>
    </row>
    <row r="3" spans="1:10" x14ac:dyDescent="0.25">
      <c r="A3" s="66" t="s">
        <v>138</v>
      </c>
      <c r="J3" s="68"/>
    </row>
    <row r="4" spans="1:10" x14ac:dyDescent="0.25">
      <c r="J4" s="68"/>
    </row>
    <row r="5" spans="1:10" x14ac:dyDescent="0.25">
      <c r="A5" s="61" t="s">
        <v>4</v>
      </c>
      <c r="D5" t="s">
        <v>136</v>
      </c>
      <c r="J5" s="68"/>
    </row>
    <row r="6" spans="1:10" x14ac:dyDescent="0.25">
      <c r="A6" s="63" t="s">
        <v>5</v>
      </c>
      <c r="B6" s="2" t="s">
        <v>133</v>
      </c>
      <c r="C6" s="64">
        <v>45292</v>
      </c>
      <c r="D6" s="63" t="s">
        <v>2</v>
      </c>
      <c r="E6" s="63" t="s">
        <v>134</v>
      </c>
      <c r="F6" s="63" t="s">
        <v>3</v>
      </c>
      <c r="G6" s="64">
        <v>45657</v>
      </c>
      <c r="J6" s="68"/>
    </row>
    <row r="7" spans="1:10" x14ac:dyDescent="0.25">
      <c r="A7">
        <v>128</v>
      </c>
      <c r="B7" s="1" t="s">
        <v>0</v>
      </c>
      <c r="C7" s="58">
        <v>51</v>
      </c>
      <c r="D7" s="59">
        <f>-'WTW Pension Disclosures (15 Yr)'!I12</f>
        <v>13</v>
      </c>
      <c r="E7" s="59"/>
      <c r="F7" s="59">
        <f>'WTW Pension Disclosures (15 Yr)'!I52</f>
        <v>-18</v>
      </c>
      <c r="G7" s="59">
        <f>SUM(C7:F7)</f>
        <v>46</v>
      </c>
      <c r="J7" s="68"/>
    </row>
    <row r="8" spans="1:10" x14ac:dyDescent="0.25">
      <c r="A8">
        <v>182.3</v>
      </c>
      <c r="B8" s="1" t="s">
        <v>1</v>
      </c>
      <c r="C8" s="58">
        <v>136</v>
      </c>
      <c r="D8" s="59">
        <f>'WTW Pension Disclosures (15 Yr)'!I78</f>
        <v>-4</v>
      </c>
      <c r="E8" s="59">
        <v>-1</v>
      </c>
      <c r="F8" s="59">
        <f>'WTW Pension Disclosures (15 Yr)'!I81</f>
        <v>18</v>
      </c>
      <c r="G8" s="59">
        <f>SUM(C8:F8)</f>
        <v>149</v>
      </c>
      <c r="J8" s="68"/>
    </row>
    <row r="9" spans="1:10" x14ac:dyDescent="0.25">
      <c r="B9" s="1" t="s">
        <v>134</v>
      </c>
      <c r="C9" s="58"/>
      <c r="D9" s="59"/>
      <c r="E9" s="59">
        <v>1</v>
      </c>
      <c r="F9" s="59"/>
      <c r="G9" s="59"/>
      <c r="J9" s="68"/>
    </row>
    <row r="10" spans="1:10" x14ac:dyDescent="0.25">
      <c r="C10" s="59"/>
      <c r="D10" s="59"/>
      <c r="E10" s="59"/>
      <c r="F10" s="59"/>
      <c r="G10" s="59"/>
      <c r="J10" s="68"/>
    </row>
    <row r="11" spans="1:10" x14ac:dyDescent="0.25">
      <c r="J11" s="68"/>
    </row>
    <row r="12" spans="1:10" x14ac:dyDescent="0.25">
      <c r="J12" s="68"/>
    </row>
    <row r="13" spans="1:10" x14ac:dyDescent="0.25">
      <c r="J13" s="68"/>
    </row>
    <row r="14" spans="1:10" x14ac:dyDescent="0.25">
      <c r="A14" s="62" t="s">
        <v>135</v>
      </c>
      <c r="D14" t="s">
        <v>136</v>
      </c>
      <c r="J14" s="68"/>
    </row>
    <row r="15" spans="1:10" x14ac:dyDescent="0.25">
      <c r="A15" s="63" t="s">
        <v>5</v>
      </c>
      <c r="B15" s="2" t="s">
        <v>133</v>
      </c>
      <c r="C15" s="64">
        <v>45292</v>
      </c>
      <c r="D15" s="63" t="s">
        <v>2</v>
      </c>
      <c r="E15" s="63" t="s">
        <v>134</v>
      </c>
      <c r="F15" s="63" t="s">
        <v>3</v>
      </c>
      <c r="G15" s="64">
        <v>45657</v>
      </c>
      <c r="J15" s="68"/>
    </row>
    <row r="16" spans="1:10" x14ac:dyDescent="0.25">
      <c r="A16">
        <v>128</v>
      </c>
      <c r="B16" s="1" t="s">
        <v>0</v>
      </c>
      <c r="C16" s="58">
        <v>34</v>
      </c>
      <c r="D16" s="59">
        <f>-'WTW Pension Disclosures (15 Yr)'!F12</f>
        <v>15</v>
      </c>
      <c r="E16" s="59"/>
      <c r="F16" s="59">
        <f>'WTW Pension Disclosures (15 Yr)'!F52</f>
        <v>-20</v>
      </c>
      <c r="G16" s="59">
        <f>SUM(C16:F16)</f>
        <v>29</v>
      </c>
      <c r="J16" s="68"/>
    </row>
    <row r="17" spans="1:10" x14ac:dyDescent="0.25">
      <c r="A17">
        <v>182.3</v>
      </c>
      <c r="B17" s="1" t="s">
        <v>1</v>
      </c>
      <c r="C17" s="58">
        <v>215</v>
      </c>
      <c r="D17" s="59">
        <f>'WTW Pension Disclosures (15 Yr)'!F78</f>
        <v>-10</v>
      </c>
      <c r="E17" s="59">
        <v>-1</v>
      </c>
      <c r="F17" s="59">
        <f>'WTW Pension Disclosures (15 Yr)'!F81</f>
        <v>20</v>
      </c>
      <c r="G17" s="59">
        <f>SUM(C17:F17)</f>
        <v>224</v>
      </c>
      <c r="J17" s="68"/>
    </row>
    <row r="18" spans="1:10" x14ac:dyDescent="0.25">
      <c r="B18" s="1" t="s">
        <v>134</v>
      </c>
      <c r="E18">
        <v>1</v>
      </c>
      <c r="J18" s="68"/>
    </row>
    <row r="19" spans="1:10" x14ac:dyDescent="0.25">
      <c r="J19" s="68"/>
    </row>
    <row r="20" spans="1:10" x14ac:dyDescent="0.25">
      <c r="J20" s="68"/>
    </row>
    <row r="21" spans="1:10" x14ac:dyDescent="0.25">
      <c r="J21" s="68"/>
    </row>
    <row r="22" spans="1:10" ht="6" customHeight="1" x14ac:dyDescent="0.25">
      <c r="A22" s="68"/>
      <c r="B22" s="68"/>
      <c r="C22" s="68"/>
      <c r="D22" s="68"/>
      <c r="E22" s="68"/>
      <c r="F22" s="68"/>
      <c r="G22" s="68"/>
      <c r="H22" s="68"/>
      <c r="I22" s="68"/>
      <c r="J22" s="68"/>
    </row>
  </sheetData>
  <pageMargins left="0.7" right="0.7" top="0.75" bottom="0.75" header="0.3" footer="0.3"/>
  <headerFooter>
    <oddFooter>&amp;L_x000D_&amp;1#&amp;"Calibri"&amp;14&amp;K000000 Business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994D-D76B-491A-BCAF-C29D0F86716A}">
  <sheetPr published="0"/>
  <dimension ref="A1:BC240"/>
  <sheetViews>
    <sheetView zoomScaleNormal="100" zoomScaleSheetLayoutView="85" workbookViewId="0">
      <pane ySplit="4" topLeftCell="A5" activePane="bottomLeft" state="frozen"/>
      <selection pane="bottomLeft" activeCell="K89" sqref="K89"/>
    </sheetView>
  </sheetViews>
  <sheetFormatPr defaultColWidth="14" defaultRowHeight="11.25" x14ac:dyDescent="0.2"/>
  <cols>
    <col min="1" max="1" width="2.42578125" style="13" customWidth="1"/>
    <col min="2" max="2" width="3" style="13" customWidth="1"/>
    <col min="3" max="3" width="55.7109375" style="13" customWidth="1"/>
    <col min="4" max="4" width="14" style="14" customWidth="1"/>
    <col min="5" max="5" width="12.7109375" style="6" bestFit="1" customWidth="1"/>
    <col min="6" max="6" width="12.7109375" style="53" bestFit="1" customWidth="1"/>
    <col min="7" max="8" width="14" style="6"/>
    <col min="9" max="9" width="12.7109375" style="6" bestFit="1" customWidth="1"/>
    <col min="10" max="46" width="14" style="6"/>
    <col min="47" max="47" width="13.5703125" style="14" customWidth="1"/>
    <col min="48" max="16384" width="14" style="6"/>
  </cols>
  <sheetData>
    <row r="1" spans="1:9" ht="12" customHeight="1" x14ac:dyDescent="0.2">
      <c r="A1" s="3" t="s">
        <v>6</v>
      </c>
      <c r="B1" s="4"/>
      <c r="C1" s="4"/>
      <c r="D1" s="69"/>
      <c r="E1" s="5"/>
      <c r="F1" s="42"/>
      <c r="G1" s="69"/>
      <c r="H1" s="5"/>
    </row>
    <row r="2" spans="1:9" s="9" customFormat="1" ht="12" x14ac:dyDescent="0.2">
      <c r="A2" s="3" t="s">
        <v>7</v>
      </c>
      <c r="B2" s="7"/>
      <c r="C2" s="7"/>
      <c r="D2" s="70"/>
      <c r="E2" s="8"/>
      <c r="F2" s="43"/>
      <c r="G2" s="70"/>
      <c r="H2" s="8"/>
    </row>
    <row r="3" spans="1:9" s="9" customFormat="1" ht="12" x14ac:dyDescent="0.2">
      <c r="A3" s="3" t="s">
        <v>8</v>
      </c>
      <c r="B3" s="7"/>
      <c r="C3" s="7"/>
      <c r="D3" s="70"/>
      <c r="E3" s="8" t="s">
        <v>10</v>
      </c>
      <c r="F3" s="43"/>
      <c r="G3" s="70"/>
      <c r="H3" s="8" t="s">
        <v>11</v>
      </c>
    </row>
    <row r="4" spans="1:9" ht="12" customHeight="1" x14ac:dyDescent="0.2">
      <c r="A4" s="3" t="s">
        <v>12</v>
      </c>
      <c r="B4" s="4"/>
      <c r="C4" s="4"/>
      <c r="D4" s="87"/>
      <c r="E4" s="5" t="s">
        <v>13</v>
      </c>
      <c r="F4" s="42"/>
      <c r="G4" s="69"/>
      <c r="H4" s="5" t="s">
        <v>13</v>
      </c>
    </row>
    <row r="5" spans="1:9" x14ac:dyDescent="0.2">
      <c r="D5" s="73"/>
      <c r="G5" s="71"/>
    </row>
    <row r="6" spans="1:9" ht="12" customHeight="1" x14ac:dyDescent="0.25">
      <c r="A6" s="10" t="s">
        <v>14</v>
      </c>
      <c r="B6" s="11"/>
      <c r="C6" s="11"/>
      <c r="D6" s="72"/>
      <c r="E6" s="12">
        <v>45657</v>
      </c>
      <c r="F6" s="91" t="s">
        <v>138</v>
      </c>
      <c r="G6" s="72"/>
      <c r="H6" s="12">
        <v>45657</v>
      </c>
      <c r="I6" s="91" t="s">
        <v>138</v>
      </c>
    </row>
    <row r="7" spans="1:9" ht="5.25" customHeight="1" x14ac:dyDescent="0.2">
      <c r="D7" s="73"/>
      <c r="E7" s="14"/>
      <c r="F7" s="44"/>
      <c r="G7" s="73"/>
      <c r="H7" s="14"/>
    </row>
    <row r="8" spans="1:9" ht="12" customHeight="1" x14ac:dyDescent="0.2">
      <c r="A8" s="15" t="s">
        <v>15</v>
      </c>
      <c r="B8" s="16" t="s">
        <v>14</v>
      </c>
      <c r="C8" s="16"/>
      <c r="D8" s="74"/>
      <c r="E8" s="17"/>
      <c r="F8" s="45"/>
      <c r="G8" s="74"/>
      <c r="H8" s="17"/>
    </row>
    <row r="9" spans="1:9" ht="12" customHeight="1" x14ac:dyDescent="0.2">
      <c r="A9" s="18"/>
      <c r="B9" s="19">
        <v>1</v>
      </c>
      <c r="C9" s="18" t="s">
        <v>16</v>
      </c>
      <c r="D9" s="75"/>
      <c r="E9" s="20">
        <v>2646971</v>
      </c>
      <c r="F9" s="46"/>
      <c r="G9" s="75"/>
      <c r="H9" s="20">
        <v>2866890</v>
      </c>
    </row>
    <row r="10" spans="1:9" ht="12" customHeight="1" x14ac:dyDescent="0.2">
      <c r="A10" s="18"/>
      <c r="B10" s="19">
        <v>2</v>
      </c>
      <c r="C10" s="18" t="s">
        <v>17</v>
      </c>
      <c r="D10" s="75"/>
      <c r="E10" s="20">
        <v>17753703</v>
      </c>
      <c r="F10" s="46"/>
      <c r="G10" s="75"/>
      <c r="H10" s="20">
        <v>14007370</v>
      </c>
    </row>
    <row r="11" spans="1:9" ht="12" customHeight="1" x14ac:dyDescent="0.2">
      <c r="A11" s="18"/>
      <c r="B11" s="19">
        <v>3</v>
      </c>
      <c r="C11" s="18" t="s">
        <v>18</v>
      </c>
      <c r="D11" s="75"/>
      <c r="E11" s="20">
        <v>-35404345</v>
      </c>
      <c r="F11" s="46"/>
      <c r="G11" s="75"/>
      <c r="H11" s="20">
        <v>-29884240</v>
      </c>
    </row>
    <row r="12" spans="1:9" ht="12" customHeight="1" x14ac:dyDescent="0.2">
      <c r="A12" s="18"/>
      <c r="B12" s="21">
        <v>4</v>
      </c>
      <c r="C12" s="22" t="s">
        <v>19</v>
      </c>
      <c r="D12" s="76"/>
      <c r="E12" s="23">
        <v>-15003671</v>
      </c>
      <c r="F12" s="89">
        <f>ROUND(E12/1000000,0)</f>
        <v>-15</v>
      </c>
      <c r="G12" s="76"/>
      <c r="H12" s="23">
        <v>-13009980</v>
      </c>
      <c r="I12" s="90">
        <f>ROUND(H12/1000000,0)</f>
        <v>-13</v>
      </c>
    </row>
    <row r="13" spans="1:9" ht="12" customHeight="1" x14ac:dyDescent="0.2">
      <c r="A13" s="18"/>
      <c r="B13" s="19">
        <v>5</v>
      </c>
      <c r="C13" s="18" t="s">
        <v>20</v>
      </c>
      <c r="D13" s="75"/>
      <c r="E13" s="20">
        <v>1974608</v>
      </c>
      <c r="F13" s="46"/>
      <c r="G13" s="75"/>
      <c r="H13" s="20">
        <v>66291</v>
      </c>
    </row>
    <row r="14" spans="1:9" ht="12" customHeight="1" x14ac:dyDescent="0.2">
      <c r="A14" s="18"/>
      <c r="B14" s="19">
        <v>6</v>
      </c>
      <c r="C14" s="18" t="s">
        <v>21</v>
      </c>
      <c r="D14" s="75"/>
      <c r="E14" s="20">
        <v>8494212</v>
      </c>
      <c r="F14" s="46"/>
      <c r="G14" s="75"/>
      <c r="H14" s="20">
        <v>4128954</v>
      </c>
    </row>
    <row r="15" spans="1:9" ht="12" customHeight="1" x14ac:dyDescent="0.2">
      <c r="A15" s="18"/>
      <c r="B15" s="21">
        <v>7</v>
      </c>
      <c r="C15" s="22" t="s">
        <v>19</v>
      </c>
      <c r="D15" s="76"/>
      <c r="E15" s="23">
        <v>10468820</v>
      </c>
      <c r="F15" s="46"/>
      <c r="G15" s="76"/>
      <c r="H15" s="23">
        <v>4195245</v>
      </c>
    </row>
    <row r="16" spans="1:9" ht="12" customHeight="1" x14ac:dyDescent="0.2">
      <c r="A16" s="18"/>
      <c r="B16" s="19">
        <v>8</v>
      </c>
      <c r="C16" s="18" t="s">
        <v>22</v>
      </c>
      <c r="D16" s="75"/>
      <c r="E16" s="20">
        <v>-4534851</v>
      </c>
      <c r="F16" s="46"/>
      <c r="G16" s="75"/>
      <c r="H16" s="20">
        <v>-8814735</v>
      </c>
    </row>
    <row r="17" spans="1:8" ht="12" customHeight="1" x14ac:dyDescent="0.2">
      <c r="A17" s="18"/>
      <c r="B17" s="19">
        <v>9</v>
      </c>
      <c r="C17" s="18" t="s">
        <v>23</v>
      </c>
      <c r="D17" s="75"/>
      <c r="E17" s="20">
        <v>0</v>
      </c>
      <c r="F17" s="46"/>
      <c r="G17" s="75"/>
      <c r="H17" s="20">
        <v>0</v>
      </c>
    </row>
    <row r="18" spans="1:8" ht="12" customHeight="1" x14ac:dyDescent="0.2">
      <c r="A18" s="18"/>
      <c r="B18" s="19">
        <v>10</v>
      </c>
      <c r="C18" s="18" t="s">
        <v>24</v>
      </c>
      <c r="D18" s="75"/>
      <c r="E18" s="20">
        <v>0</v>
      </c>
      <c r="F18" s="46"/>
      <c r="G18" s="75"/>
      <c r="H18" s="20">
        <v>0</v>
      </c>
    </row>
    <row r="19" spans="1:8" ht="12" customHeight="1" x14ac:dyDescent="0.2">
      <c r="A19" s="18"/>
      <c r="B19" s="19">
        <v>11</v>
      </c>
      <c r="C19" s="18" t="s">
        <v>25</v>
      </c>
      <c r="D19" s="75"/>
      <c r="E19" s="20">
        <v>0</v>
      </c>
      <c r="F19" s="46"/>
      <c r="G19" s="75"/>
      <c r="H19" s="20">
        <v>0</v>
      </c>
    </row>
    <row r="20" spans="1:8" ht="12" customHeight="1" x14ac:dyDescent="0.2">
      <c r="A20" s="18"/>
      <c r="B20" s="21">
        <v>12</v>
      </c>
      <c r="C20" s="22" t="s">
        <v>26</v>
      </c>
      <c r="D20" s="76"/>
      <c r="E20" s="23">
        <v>-4534851</v>
      </c>
      <c r="F20" s="46"/>
      <c r="G20" s="76"/>
      <c r="H20" s="23">
        <v>-8814735</v>
      </c>
    </row>
    <row r="21" spans="1:8" ht="5.25" customHeight="1" x14ac:dyDescent="0.2">
      <c r="D21" s="73"/>
      <c r="E21" s="14"/>
      <c r="F21" s="44"/>
      <c r="G21" s="73"/>
      <c r="H21" s="14"/>
    </row>
    <row r="22" spans="1:8" ht="12" customHeight="1" x14ac:dyDescent="0.2">
      <c r="A22" s="15" t="s">
        <v>27</v>
      </c>
      <c r="B22" s="24" t="s">
        <v>28</v>
      </c>
      <c r="C22" s="25"/>
      <c r="D22" s="77"/>
      <c r="E22" s="26"/>
      <c r="F22" s="47"/>
      <c r="G22" s="77"/>
      <c r="H22" s="26"/>
    </row>
    <row r="23" spans="1:8" ht="12" customHeight="1" x14ac:dyDescent="0.2">
      <c r="A23" s="18"/>
      <c r="B23" s="17">
        <v>1</v>
      </c>
      <c r="C23" s="18" t="s">
        <v>16</v>
      </c>
      <c r="D23" s="75"/>
      <c r="E23" s="20">
        <v>2646971</v>
      </c>
      <c r="F23" s="46"/>
      <c r="G23" s="75"/>
      <c r="H23" s="20">
        <v>2866890</v>
      </c>
    </row>
    <row r="24" spans="1:8" ht="12" customHeight="1" x14ac:dyDescent="0.2">
      <c r="A24" s="18"/>
      <c r="B24" s="17">
        <v>2</v>
      </c>
      <c r="C24" s="18" t="s">
        <v>29</v>
      </c>
      <c r="D24" s="75"/>
      <c r="E24" s="20">
        <v>-7181822</v>
      </c>
      <c r="F24" s="46"/>
      <c r="G24" s="75"/>
      <c r="H24" s="20">
        <v>-11681625</v>
      </c>
    </row>
    <row r="25" spans="1:8" ht="12" customHeight="1" x14ac:dyDescent="0.2">
      <c r="A25" s="18"/>
      <c r="B25" s="17">
        <v>3</v>
      </c>
      <c r="C25" s="18" t="s">
        <v>30</v>
      </c>
      <c r="D25" s="75"/>
      <c r="E25" s="20">
        <v>0</v>
      </c>
      <c r="F25" s="46"/>
      <c r="G25" s="75"/>
      <c r="H25" s="20">
        <v>0</v>
      </c>
    </row>
    <row r="26" spans="1:8" ht="12" customHeight="1" x14ac:dyDescent="0.2">
      <c r="A26" s="18"/>
      <c r="B26" s="27">
        <v>4</v>
      </c>
      <c r="C26" s="22" t="s">
        <v>26</v>
      </c>
      <c r="D26" s="76"/>
      <c r="E26" s="23">
        <v>-4534851</v>
      </c>
      <c r="F26" s="46"/>
      <c r="G26" s="76"/>
      <c r="H26" s="23">
        <v>-8814735</v>
      </c>
    </row>
    <row r="27" spans="1:8" ht="5.25" customHeight="1" x14ac:dyDescent="0.2">
      <c r="D27" s="73"/>
      <c r="E27" s="14"/>
      <c r="F27" s="44"/>
      <c r="G27" s="73"/>
      <c r="H27" s="14"/>
    </row>
    <row r="28" spans="1:8" ht="12" customHeight="1" x14ac:dyDescent="0.2">
      <c r="A28" s="15" t="s">
        <v>31</v>
      </c>
      <c r="B28" s="24" t="s">
        <v>32</v>
      </c>
      <c r="D28" s="73"/>
      <c r="E28" s="14"/>
      <c r="F28" s="44"/>
      <c r="G28" s="73"/>
      <c r="H28" s="14"/>
    </row>
    <row r="29" spans="1:8" ht="12" customHeight="1" x14ac:dyDescent="0.2">
      <c r="B29" s="17">
        <v>1</v>
      </c>
      <c r="C29" s="18" t="s">
        <v>33</v>
      </c>
      <c r="D29" s="78"/>
      <c r="E29" s="28">
        <v>5.5300000000000002E-2</v>
      </c>
      <c r="F29" s="48"/>
      <c r="G29" s="78"/>
      <c r="H29" s="28">
        <v>5.5300000000000002E-2</v>
      </c>
    </row>
    <row r="30" spans="1:8" ht="12" customHeight="1" x14ac:dyDescent="0.2">
      <c r="A30" s="18"/>
      <c r="B30" s="17">
        <v>2</v>
      </c>
      <c r="C30" s="18" t="s">
        <v>34</v>
      </c>
      <c r="D30" s="78"/>
      <c r="E30" s="28">
        <v>8.2500000000000004E-2</v>
      </c>
      <c r="F30" s="48"/>
      <c r="G30" s="78"/>
      <c r="H30" s="28">
        <v>8.2500000000000004E-2</v>
      </c>
    </row>
    <row r="31" spans="1:8" ht="12" customHeight="1" x14ac:dyDescent="0.2">
      <c r="A31" s="18"/>
      <c r="B31" s="17">
        <v>3</v>
      </c>
      <c r="C31" s="18" t="s">
        <v>35</v>
      </c>
      <c r="D31" s="78"/>
      <c r="E31" s="28">
        <v>3.2500000000000001E-2</v>
      </c>
      <c r="F31" s="48"/>
      <c r="G31" s="78"/>
      <c r="H31" s="28">
        <v>3.2500000000000001E-2</v>
      </c>
    </row>
    <row r="32" spans="1:8" x14ac:dyDescent="0.2">
      <c r="D32" s="73"/>
      <c r="E32" s="14"/>
      <c r="F32" s="44"/>
      <c r="G32" s="73"/>
      <c r="H32" s="14"/>
    </row>
    <row r="33" spans="1:9" ht="12" customHeight="1" x14ac:dyDescent="0.2">
      <c r="A33" s="10" t="s">
        <v>36</v>
      </c>
      <c r="B33" s="10"/>
      <c r="C33" s="10"/>
      <c r="D33" s="79"/>
      <c r="E33" s="29"/>
      <c r="F33" s="49"/>
      <c r="G33" s="79"/>
      <c r="H33" s="29"/>
    </row>
    <row r="34" spans="1:9" ht="5.25" customHeight="1" x14ac:dyDescent="0.2">
      <c r="D34" s="73"/>
      <c r="E34" s="14"/>
      <c r="F34" s="44"/>
      <c r="G34" s="73"/>
      <c r="H34" s="14"/>
    </row>
    <row r="35" spans="1:9" ht="12" customHeight="1" x14ac:dyDescent="0.2">
      <c r="A35" s="15" t="s">
        <v>15</v>
      </c>
      <c r="B35" s="16" t="s">
        <v>37</v>
      </c>
      <c r="C35" s="16"/>
      <c r="D35" s="74"/>
      <c r="E35" s="17"/>
      <c r="F35" s="45"/>
      <c r="G35" s="74"/>
      <c r="H35" s="17"/>
    </row>
    <row r="36" spans="1:9" ht="12" customHeight="1" x14ac:dyDescent="0.2">
      <c r="A36" s="18"/>
      <c r="B36" s="17">
        <v>1</v>
      </c>
      <c r="C36" s="18" t="s">
        <v>38</v>
      </c>
      <c r="D36" s="75"/>
      <c r="E36" s="20">
        <v>-317021697</v>
      </c>
      <c r="F36" s="46"/>
      <c r="G36" s="75"/>
      <c r="H36" s="20">
        <v>-253217305</v>
      </c>
    </row>
    <row r="37" spans="1:9" ht="12" customHeight="1" x14ac:dyDescent="0.2">
      <c r="A37" s="18"/>
      <c r="B37" s="17">
        <v>2</v>
      </c>
      <c r="C37" s="18" t="s">
        <v>39</v>
      </c>
      <c r="D37" s="75"/>
      <c r="E37" s="20">
        <v>345775296</v>
      </c>
      <c r="F37" s="46"/>
      <c r="G37" s="75"/>
      <c r="H37" s="20">
        <v>299386261</v>
      </c>
    </row>
    <row r="38" spans="1:9" ht="12" customHeight="1" x14ac:dyDescent="0.2">
      <c r="A38" s="18"/>
      <c r="B38" s="27">
        <v>3</v>
      </c>
      <c r="C38" s="22" t="s">
        <v>40</v>
      </c>
      <c r="D38" s="76"/>
      <c r="E38" s="23">
        <v>28753599</v>
      </c>
      <c r="F38" s="41"/>
      <c r="G38" s="76"/>
      <c r="H38" s="23">
        <v>46168956</v>
      </c>
      <c r="I38" s="41"/>
    </row>
    <row r="39" spans="1:9" ht="5.25" customHeight="1" x14ac:dyDescent="0.2">
      <c r="D39" s="73"/>
      <c r="E39" s="14"/>
      <c r="F39" s="44"/>
      <c r="G39" s="73"/>
      <c r="H39" s="14"/>
    </row>
    <row r="40" spans="1:9" ht="12" customHeight="1" x14ac:dyDescent="0.2">
      <c r="A40" s="15" t="s">
        <v>27</v>
      </c>
      <c r="B40" s="16" t="s">
        <v>41</v>
      </c>
      <c r="C40" s="16"/>
      <c r="D40" s="74"/>
      <c r="E40" s="17"/>
      <c r="F40" s="45"/>
      <c r="G40" s="74"/>
      <c r="H40" s="17"/>
    </row>
    <row r="41" spans="1:9" ht="12" customHeight="1" x14ac:dyDescent="0.2">
      <c r="A41" s="18"/>
      <c r="B41" s="17">
        <v>1</v>
      </c>
      <c r="C41" s="18" t="s">
        <v>42</v>
      </c>
      <c r="D41" s="75"/>
      <c r="E41" s="20">
        <v>28753599</v>
      </c>
      <c r="F41" s="46"/>
      <c r="G41" s="75"/>
      <c r="H41" s="20">
        <v>46168956</v>
      </c>
    </row>
    <row r="42" spans="1:9" ht="12" customHeight="1" x14ac:dyDescent="0.2">
      <c r="A42" s="18"/>
      <c r="B42" s="17">
        <v>2</v>
      </c>
      <c r="C42" s="18" t="s">
        <v>43</v>
      </c>
      <c r="D42" s="75"/>
      <c r="E42" s="20">
        <v>0</v>
      </c>
      <c r="F42" s="46"/>
      <c r="G42" s="75"/>
      <c r="H42" s="20">
        <v>0</v>
      </c>
    </row>
    <row r="43" spans="1:9" ht="12" customHeight="1" x14ac:dyDescent="0.2">
      <c r="A43" s="18"/>
      <c r="B43" s="17">
        <v>3</v>
      </c>
      <c r="C43" s="18" t="s">
        <v>44</v>
      </c>
      <c r="D43" s="75"/>
      <c r="E43" s="20">
        <v>0</v>
      </c>
      <c r="F43" s="46"/>
      <c r="G43" s="75"/>
      <c r="H43" s="20">
        <v>0</v>
      </c>
    </row>
    <row r="44" spans="1:9" ht="12" customHeight="1" x14ac:dyDescent="0.2">
      <c r="A44" s="18"/>
      <c r="B44" s="27">
        <v>4</v>
      </c>
      <c r="C44" s="22" t="s">
        <v>40</v>
      </c>
      <c r="D44" s="76"/>
      <c r="E44" s="23">
        <v>28753599</v>
      </c>
      <c r="F44" s="46"/>
      <c r="G44" s="76"/>
      <c r="H44" s="23">
        <v>46168956</v>
      </c>
    </row>
    <row r="45" spans="1:9" ht="5.25" customHeight="1" x14ac:dyDescent="0.2">
      <c r="D45" s="73"/>
      <c r="E45" s="14"/>
      <c r="F45" s="44"/>
      <c r="G45" s="73"/>
      <c r="H45" s="14"/>
    </row>
    <row r="46" spans="1:9" ht="12" customHeight="1" x14ac:dyDescent="0.2">
      <c r="A46" s="15" t="s">
        <v>31</v>
      </c>
      <c r="B46" s="16" t="s">
        <v>45</v>
      </c>
      <c r="C46" s="16"/>
      <c r="D46" s="74"/>
      <c r="E46" s="17"/>
      <c r="F46" s="45"/>
      <c r="G46" s="74"/>
      <c r="H46" s="17"/>
    </row>
    <row r="47" spans="1:9" ht="12" customHeight="1" x14ac:dyDescent="0.2">
      <c r="A47" s="18"/>
      <c r="B47" s="17">
        <v>1</v>
      </c>
      <c r="C47" s="18" t="s">
        <v>46</v>
      </c>
      <c r="D47" s="75"/>
      <c r="E47" s="20">
        <v>33561846</v>
      </c>
      <c r="F47" s="46"/>
      <c r="G47" s="75"/>
      <c r="H47" s="20">
        <v>50837957</v>
      </c>
    </row>
    <row r="48" spans="1:9" ht="12" customHeight="1" x14ac:dyDescent="0.2">
      <c r="A48" s="18"/>
      <c r="B48" s="17">
        <v>2</v>
      </c>
      <c r="C48" s="18" t="s">
        <v>16</v>
      </c>
      <c r="D48" s="75"/>
      <c r="E48" s="20">
        <v>-2646971</v>
      </c>
      <c r="F48" s="46"/>
      <c r="G48" s="75"/>
      <c r="H48" s="20">
        <v>-2866890</v>
      </c>
    </row>
    <row r="49" spans="1:9" ht="12" customHeight="1" x14ac:dyDescent="0.2">
      <c r="A49" s="18"/>
      <c r="B49" s="17">
        <v>3</v>
      </c>
      <c r="C49" s="18" t="s">
        <v>17</v>
      </c>
      <c r="D49" s="75"/>
      <c r="E49" s="20">
        <v>-17753703</v>
      </c>
      <c r="F49" s="46"/>
      <c r="G49" s="75"/>
      <c r="H49" s="20">
        <v>-14007370</v>
      </c>
    </row>
    <row r="50" spans="1:9" ht="12" customHeight="1" x14ac:dyDescent="0.2">
      <c r="A50" s="18"/>
      <c r="B50" s="17">
        <v>4</v>
      </c>
      <c r="C50" s="18" t="s">
        <v>18</v>
      </c>
      <c r="D50" s="75"/>
      <c r="E50" s="20">
        <v>35404345</v>
      </c>
      <c r="F50" s="46"/>
      <c r="G50" s="75"/>
      <c r="H50" s="20">
        <v>29884240</v>
      </c>
    </row>
    <row r="51" spans="1:9" ht="12" customHeight="1" x14ac:dyDescent="0.2">
      <c r="A51" s="18"/>
      <c r="B51" s="17">
        <v>5</v>
      </c>
      <c r="C51" s="18" t="s">
        <v>47</v>
      </c>
      <c r="D51" s="75"/>
      <c r="E51" s="20">
        <v>0</v>
      </c>
      <c r="F51" s="46"/>
      <c r="G51" s="75"/>
      <c r="H51" s="20">
        <v>0</v>
      </c>
    </row>
    <row r="52" spans="1:9" ht="12" customHeight="1" x14ac:dyDescent="0.2">
      <c r="A52" s="18"/>
      <c r="B52" s="17">
        <v>6</v>
      </c>
      <c r="C52" s="18" t="s">
        <v>48</v>
      </c>
      <c r="D52" s="75"/>
      <c r="E52" s="20">
        <v>-19811918</v>
      </c>
      <c r="F52" s="90">
        <f>ROUND(E52/1000000,0)</f>
        <v>-20</v>
      </c>
      <c r="G52" s="75"/>
      <c r="H52" s="20">
        <v>-17678981</v>
      </c>
      <c r="I52" s="90">
        <f>ROUND(H52/1000000,0)</f>
        <v>-18</v>
      </c>
    </row>
    <row r="53" spans="1:9" ht="12" customHeight="1" x14ac:dyDescent="0.2">
      <c r="A53" s="18"/>
      <c r="B53" s="17">
        <v>7</v>
      </c>
      <c r="C53" s="18" t="s">
        <v>49</v>
      </c>
      <c r="D53" s="75"/>
      <c r="E53" s="20">
        <v>0</v>
      </c>
      <c r="F53" s="46"/>
      <c r="G53" s="75"/>
      <c r="H53" s="20">
        <v>0</v>
      </c>
    </row>
    <row r="54" spans="1:9" ht="12" customHeight="1" x14ac:dyDescent="0.2">
      <c r="A54" s="18"/>
      <c r="B54" s="17">
        <v>8</v>
      </c>
      <c r="C54" s="18" t="s">
        <v>50</v>
      </c>
      <c r="D54" s="75"/>
      <c r="E54" s="20">
        <v>0</v>
      </c>
      <c r="F54" s="46"/>
      <c r="G54" s="75"/>
      <c r="H54" s="20">
        <v>0</v>
      </c>
    </row>
    <row r="55" spans="1:9" ht="12" customHeight="1" x14ac:dyDescent="0.2">
      <c r="B55" s="30">
        <v>9</v>
      </c>
      <c r="C55" s="18" t="s">
        <v>51</v>
      </c>
      <c r="D55" s="75"/>
      <c r="E55" s="20">
        <v>0</v>
      </c>
      <c r="F55" s="46"/>
      <c r="G55" s="75"/>
      <c r="H55" s="20">
        <v>0</v>
      </c>
    </row>
    <row r="56" spans="1:9" ht="12" customHeight="1" x14ac:dyDescent="0.2">
      <c r="A56" s="18"/>
      <c r="B56" s="17">
        <v>10</v>
      </c>
      <c r="C56" s="18" t="s">
        <v>52</v>
      </c>
      <c r="D56" s="75"/>
      <c r="E56" s="20">
        <v>0</v>
      </c>
      <c r="F56" s="46"/>
      <c r="G56" s="75"/>
      <c r="H56" s="20">
        <v>0</v>
      </c>
    </row>
    <row r="57" spans="1:9" ht="12" customHeight="1" x14ac:dyDescent="0.2">
      <c r="A57" s="18"/>
      <c r="B57" s="17">
        <v>11</v>
      </c>
      <c r="C57" s="18" t="s">
        <v>53</v>
      </c>
      <c r="D57" s="75"/>
      <c r="E57" s="20">
        <v>0</v>
      </c>
      <c r="F57" s="46"/>
      <c r="G57" s="75"/>
      <c r="H57" s="20">
        <v>0</v>
      </c>
    </row>
    <row r="58" spans="1:9" ht="12" customHeight="1" x14ac:dyDescent="0.2">
      <c r="A58" s="18"/>
      <c r="B58" s="17">
        <v>12</v>
      </c>
      <c r="C58" s="18" t="s">
        <v>54</v>
      </c>
      <c r="D58" s="75"/>
      <c r="E58" s="20">
        <v>0</v>
      </c>
      <c r="F58" s="46"/>
      <c r="G58" s="75"/>
      <c r="H58" s="20">
        <v>0</v>
      </c>
    </row>
    <row r="59" spans="1:9" ht="12" customHeight="1" x14ac:dyDescent="0.2">
      <c r="A59" s="18"/>
      <c r="B59" s="17">
        <v>13</v>
      </c>
      <c r="C59" s="18" t="s">
        <v>25</v>
      </c>
      <c r="D59" s="75"/>
      <c r="E59" s="20">
        <v>0</v>
      </c>
      <c r="F59" s="46"/>
      <c r="G59" s="75"/>
      <c r="H59" s="20">
        <v>0</v>
      </c>
    </row>
    <row r="60" spans="1:9" ht="12" customHeight="1" x14ac:dyDescent="0.2">
      <c r="A60" s="18"/>
      <c r="B60" s="21">
        <v>14</v>
      </c>
      <c r="C60" s="22" t="s">
        <v>55</v>
      </c>
      <c r="D60" s="76"/>
      <c r="E60" s="23">
        <v>28753599</v>
      </c>
      <c r="F60" s="46"/>
      <c r="G60" s="76"/>
      <c r="H60" s="23">
        <v>46168956</v>
      </c>
    </row>
    <row r="61" spans="1:9" ht="5.25" customHeight="1" x14ac:dyDescent="0.2">
      <c r="D61" s="73"/>
      <c r="E61" s="14"/>
      <c r="F61" s="44"/>
      <c r="G61" s="73"/>
      <c r="H61" s="14"/>
    </row>
    <row r="62" spans="1:9" ht="12" customHeight="1" x14ac:dyDescent="0.2">
      <c r="A62" s="31" t="s">
        <v>56</v>
      </c>
      <c r="B62" s="16" t="s">
        <v>57</v>
      </c>
      <c r="C62" s="16"/>
      <c r="D62" s="74"/>
      <c r="E62" s="17"/>
      <c r="F62" s="45"/>
      <c r="G62" s="74"/>
      <c r="H62" s="17"/>
    </row>
    <row r="63" spans="1:9" ht="12" customHeight="1" x14ac:dyDescent="0.2">
      <c r="B63" s="17">
        <v>1</v>
      </c>
      <c r="C63" s="18" t="s">
        <v>33</v>
      </c>
      <c r="D63" s="78"/>
      <c r="E63" s="28">
        <v>5.9200000000000003E-2</v>
      </c>
      <c r="F63" s="48"/>
      <c r="G63" s="78"/>
      <c r="H63" s="28">
        <v>5.9200000000000003E-2</v>
      </c>
    </row>
    <row r="64" spans="1:9" ht="12" customHeight="1" x14ac:dyDescent="0.2">
      <c r="A64" s="18"/>
      <c r="B64" s="17">
        <v>2</v>
      </c>
      <c r="C64" s="18" t="s">
        <v>35</v>
      </c>
      <c r="D64" s="78"/>
      <c r="E64" s="28">
        <v>3.2500000000000001E-2</v>
      </c>
      <c r="F64" s="48"/>
      <c r="G64" s="78"/>
      <c r="H64" s="28">
        <v>3.2500000000000001E-2</v>
      </c>
    </row>
    <row r="65" spans="1:9" ht="12" customHeight="1" x14ac:dyDescent="0.2">
      <c r="B65" s="17">
        <v>5</v>
      </c>
      <c r="C65" s="18" t="s">
        <v>58</v>
      </c>
      <c r="D65" s="80"/>
      <c r="E65" s="32">
        <v>45292</v>
      </c>
      <c r="F65" s="50"/>
      <c r="G65" s="80"/>
      <c r="H65" s="32">
        <v>45292</v>
      </c>
    </row>
    <row r="66" spans="1:9" x14ac:dyDescent="0.2">
      <c r="D66" s="73"/>
      <c r="E66" s="14"/>
      <c r="F66" s="44"/>
      <c r="G66" s="73"/>
      <c r="H66" s="14"/>
    </row>
    <row r="67" spans="1:9" ht="12" customHeight="1" x14ac:dyDescent="0.2">
      <c r="A67" s="10" t="s">
        <v>59</v>
      </c>
      <c r="B67" s="10"/>
      <c r="C67" s="10"/>
      <c r="D67" s="79"/>
      <c r="E67" s="29"/>
      <c r="F67" s="49"/>
      <c r="G67" s="79"/>
      <c r="H67" s="29"/>
    </row>
    <row r="68" spans="1:9" ht="5.25" customHeight="1" x14ac:dyDescent="0.2">
      <c r="D68" s="73"/>
      <c r="E68" s="14"/>
      <c r="F68" s="44"/>
      <c r="G68" s="73"/>
      <c r="H68" s="14"/>
    </row>
    <row r="69" spans="1:9" ht="12" customHeight="1" x14ac:dyDescent="0.2">
      <c r="A69" s="15" t="s">
        <v>15</v>
      </c>
      <c r="B69" s="16" t="s">
        <v>59</v>
      </c>
      <c r="C69" s="16"/>
      <c r="D69" s="74"/>
      <c r="E69" s="17"/>
      <c r="F69" s="45"/>
      <c r="G69" s="74"/>
      <c r="H69" s="17"/>
    </row>
    <row r="70" spans="1:9" ht="12" customHeight="1" x14ac:dyDescent="0.2">
      <c r="A70" s="18"/>
      <c r="B70" s="17" t="s">
        <v>60</v>
      </c>
      <c r="C70" s="18" t="s">
        <v>61</v>
      </c>
      <c r="D70" s="75"/>
      <c r="E70" s="20">
        <v>4637395</v>
      </c>
      <c r="F70" s="46"/>
      <c r="G70" s="75"/>
      <c r="H70" s="20">
        <v>367451</v>
      </c>
    </row>
    <row r="71" spans="1:9" ht="12" customHeight="1" x14ac:dyDescent="0.2">
      <c r="A71" s="18"/>
      <c r="B71" s="17" t="s">
        <v>62</v>
      </c>
      <c r="C71" s="18" t="s">
        <v>63</v>
      </c>
      <c r="D71" s="75"/>
      <c r="E71" s="20">
        <v>213269159</v>
      </c>
      <c r="F71" s="46"/>
      <c r="G71" s="75"/>
      <c r="H71" s="20">
        <v>133581771</v>
      </c>
    </row>
    <row r="72" spans="1:9" ht="22.5" x14ac:dyDescent="0.2">
      <c r="A72" s="18"/>
      <c r="B72" s="27" t="s">
        <v>64</v>
      </c>
      <c r="C72" s="33" t="s">
        <v>65</v>
      </c>
      <c r="D72" s="76"/>
      <c r="E72" s="23">
        <v>217906554</v>
      </c>
      <c r="F72" s="46"/>
      <c r="G72" s="76"/>
      <c r="H72" s="23">
        <v>133949222</v>
      </c>
    </row>
    <row r="73" spans="1:9" ht="5.25" customHeight="1" x14ac:dyDescent="0.2">
      <c r="D73" s="73"/>
      <c r="E73" s="14"/>
      <c r="F73" s="44"/>
      <c r="G73" s="73"/>
      <c r="H73" s="14"/>
    </row>
    <row r="74" spans="1:9" ht="12" customHeight="1" x14ac:dyDescent="0.2">
      <c r="A74" s="15" t="s">
        <v>27</v>
      </c>
      <c r="B74" s="16" t="s">
        <v>66</v>
      </c>
      <c r="C74" s="15"/>
      <c r="D74" s="74"/>
      <c r="E74" s="17"/>
      <c r="F74" s="45"/>
      <c r="G74" s="74"/>
      <c r="H74" s="17"/>
    </row>
    <row r="75" spans="1:9" ht="12" customHeight="1" x14ac:dyDescent="0.2">
      <c r="A75" s="15"/>
      <c r="B75" s="25">
        <v>1</v>
      </c>
      <c r="C75" s="18" t="s">
        <v>67</v>
      </c>
      <c r="D75" s="75"/>
      <c r="E75" s="20">
        <v>208563456</v>
      </c>
      <c r="F75" s="46"/>
      <c r="G75" s="75"/>
      <c r="H75" s="20">
        <v>120465486</v>
      </c>
    </row>
    <row r="76" spans="1:9" ht="12" customHeight="1" x14ac:dyDescent="0.2">
      <c r="A76" s="18"/>
      <c r="B76" s="17">
        <v>2</v>
      </c>
      <c r="C76" s="18" t="s">
        <v>68</v>
      </c>
      <c r="D76" s="74"/>
      <c r="E76" s="17"/>
      <c r="F76" s="45"/>
      <c r="G76" s="74"/>
      <c r="H76" s="17"/>
    </row>
    <row r="77" spans="1:9" ht="12" customHeight="1" x14ac:dyDescent="0.2">
      <c r="A77" s="18"/>
      <c r="B77" s="17"/>
      <c r="C77" s="18" t="s">
        <v>69</v>
      </c>
      <c r="D77" s="75"/>
      <c r="E77" s="20">
        <v>-1974608</v>
      </c>
      <c r="F77" s="46"/>
      <c r="G77" s="75"/>
      <c r="H77" s="20">
        <v>-66291</v>
      </c>
    </row>
    <row r="78" spans="1:9" ht="12" customHeight="1" x14ac:dyDescent="0.2">
      <c r="A78" s="18"/>
      <c r="B78" s="17"/>
      <c r="C78" s="18" t="s">
        <v>70</v>
      </c>
      <c r="D78" s="75"/>
      <c r="E78" s="20">
        <v>-8494212</v>
      </c>
      <c r="F78" s="90">
        <f>ROUND((E78+E77)/1000000,0)</f>
        <v>-10</v>
      </c>
      <c r="G78" s="75"/>
      <c r="H78" s="20">
        <v>-4128954</v>
      </c>
      <c r="I78" s="90">
        <f>ROUND((H78+H77)/1000000,0)</f>
        <v>-4</v>
      </c>
    </row>
    <row r="79" spans="1:9" ht="12" customHeight="1" x14ac:dyDescent="0.2">
      <c r="A79" s="18"/>
      <c r="B79" s="17">
        <v>3</v>
      </c>
      <c r="C79" s="18" t="s">
        <v>71</v>
      </c>
      <c r="D79" s="74"/>
      <c r="E79" s="17"/>
      <c r="F79" s="45"/>
      <c r="G79" s="74"/>
      <c r="H79" s="17"/>
    </row>
    <row r="80" spans="1:9" ht="12" customHeight="1" x14ac:dyDescent="0.2">
      <c r="A80" s="18"/>
      <c r="B80" s="17"/>
      <c r="C80" s="18" t="s">
        <v>72</v>
      </c>
      <c r="D80" s="75"/>
      <c r="E80" s="20">
        <v>0</v>
      </c>
      <c r="F80" s="46"/>
      <c r="G80" s="75"/>
      <c r="H80" s="20">
        <v>0</v>
      </c>
    </row>
    <row r="81" spans="1:12" ht="12" customHeight="1" x14ac:dyDescent="0.2">
      <c r="A81" s="18"/>
      <c r="B81" s="17"/>
      <c r="C81" s="18" t="s">
        <v>73</v>
      </c>
      <c r="D81" s="75"/>
      <c r="E81" s="20">
        <v>19811918</v>
      </c>
      <c r="F81" s="90">
        <f>ROUND(E81/1000000,0)</f>
        <v>20</v>
      </c>
      <c r="G81" s="75"/>
      <c r="H81" s="20">
        <v>17678981</v>
      </c>
      <c r="I81" s="90">
        <f>ROUND(H81/1000000,0)</f>
        <v>18</v>
      </c>
    </row>
    <row r="82" spans="1:12" ht="12" customHeight="1" x14ac:dyDescent="0.2">
      <c r="A82" s="18"/>
      <c r="B82" s="17">
        <v>4</v>
      </c>
      <c r="C82" s="18" t="s">
        <v>74</v>
      </c>
      <c r="D82" s="75"/>
      <c r="E82" s="20"/>
      <c r="F82" s="46"/>
      <c r="G82" s="75"/>
      <c r="H82" s="20"/>
    </row>
    <row r="83" spans="1:12" ht="12" customHeight="1" x14ac:dyDescent="0.2">
      <c r="A83" s="18"/>
      <c r="B83" s="17"/>
      <c r="C83" s="18" t="s">
        <v>69</v>
      </c>
      <c r="D83" s="75"/>
      <c r="E83" s="20">
        <v>0</v>
      </c>
      <c r="F83" s="46"/>
      <c r="G83" s="75"/>
      <c r="H83" s="20">
        <v>0</v>
      </c>
    </row>
    <row r="84" spans="1:12" ht="12" customHeight="1" x14ac:dyDescent="0.2">
      <c r="A84" s="18"/>
      <c r="B84" s="17"/>
      <c r="C84" s="18" t="s">
        <v>70</v>
      </c>
      <c r="D84" s="75"/>
      <c r="E84" s="20">
        <v>0</v>
      </c>
      <c r="F84" s="46"/>
      <c r="G84" s="75"/>
      <c r="H84" s="20">
        <v>0</v>
      </c>
    </row>
    <row r="85" spans="1:12" ht="12" customHeight="1" x14ac:dyDescent="0.2">
      <c r="B85" s="21">
        <v>5</v>
      </c>
      <c r="C85" s="22" t="s">
        <v>75</v>
      </c>
      <c r="D85" s="76"/>
      <c r="E85" s="23">
        <v>217906554</v>
      </c>
      <c r="F85" s="41"/>
      <c r="G85" s="76"/>
      <c r="H85" s="23">
        <v>133949222</v>
      </c>
      <c r="I85" s="92"/>
      <c r="K85" s="67"/>
      <c r="L85" s="37"/>
    </row>
    <row r="86" spans="1:12" x14ac:dyDescent="0.2">
      <c r="D86" s="73"/>
      <c r="E86" s="14"/>
      <c r="F86" s="44"/>
      <c r="G86" s="73"/>
      <c r="H86" s="14"/>
      <c r="I86" s="93"/>
    </row>
    <row r="87" spans="1:12" ht="12" customHeight="1" x14ac:dyDescent="0.2">
      <c r="A87" s="10" t="s">
        <v>76</v>
      </c>
      <c r="B87" s="10"/>
      <c r="C87" s="10"/>
      <c r="D87" s="79"/>
      <c r="E87" s="29"/>
      <c r="F87" s="49"/>
      <c r="G87" s="79"/>
      <c r="H87" s="29"/>
      <c r="I87" s="92"/>
    </row>
    <row r="88" spans="1:12" ht="5.25" customHeight="1" x14ac:dyDescent="0.2">
      <c r="D88" s="73"/>
      <c r="E88" s="14"/>
      <c r="F88" s="44"/>
      <c r="G88" s="73"/>
      <c r="H88" s="14"/>
      <c r="I88" s="93"/>
    </row>
    <row r="89" spans="1:12" ht="12" customHeight="1" x14ac:dyDescent="0.2">
      <c r="A89" s="15" t="s">
        <v>15</v>
      </c>
      <c r="B89" s="16" t="s">
        <v>77</v>
      </c>
      <c r="C89" s="16"/>
      <c r="D89" s="74"/>
      <c r="E89" s="17"/>
      <c r="F89" s="45"/>
      <c r="G89" s="74"/>
      <c r="H89" s="17"/>
      <c r="I89" s="93"/>
    </row>
    <row r="90" spans="1:12" ht="12" customHeight="1" x14ac:dyDescent="0.2">
      <c r="A90" s="18"/>
      <c r="B90" s="17">
        <v>1</v>
      </c>
      <c r="C90" s="18" t="s">
        <v>78</v>
      </c>
      <c r="D90" s="75"/>
      <c r="E90" s="20">
        <v>-306983377</v>
      </c>
      <c r="F90" s="46"/>
      <c r="G90" s="75"/>
      <c r="H90" s="20">
        <v>-243784703</v>
      </c>
    </row>
    <row r="91" spans="1:12" ht="5.25" customHeight="1" x14ac:dyDescent="0.2">
      <c r="D91" s="73"/>
      <c r="E91" s="14"/>
      <c r="F91" s="44"/>
      <c r="G91" s="73"/>
      <c r="H91" s="14"/>
    </row>
    <row r="92" spans="1:12" ht="12" customHeight="1" x14ac:dyDescent="0.2">
      <c r="A92" s="31" t="s">
        <v>27</v>
      </c>
      <c r="B92" s="16" t="s">
        <v>79</v>
      </c>
      <c r="D92" s="73"/>
      <c r="E92" s="14"/>
      <c r="F92" s="44"/>
      <c r="G92" s="73"/>
      <c r="H92" s="14"/>
    </row>
    <row r="93" spans="1:12" ht="12" customHeight="1" x14ac:dyDescent="0.2">
      <c r="A93" s="18"/>
      <c r="B93" s="17">
        <v>1</v>
      </c>
      <c r="C93" s="18" t="s">
        <v>80</v>
      </c>
      <c r="D93" s="75"/>
      <c r="E93" s="20">
        <v>33079462</v>
      </c>
      <c r="F93" s="46"/>
      <c r="G93" s="75"/>
      <c r="H93" s="20">
        <v>26141342</v>
      </c>
    </row>
    <row r="94" spans="1:12" ht="12" customHeight="1" x14ac:dyDescent="0.2">
      <c r="A94" s="18"/>
      <c r="B94" s="17">
        <v>2</v>
      </c>
      <c r="C94" s="18" t="s">
        <v>81</v>
      </c>
      <c r="D94" s="75"/>
      <c r="E94" s="20">
        <v>31448158</v>
      </c>
      <c r="F94" s="46"/>
      <c r="G94" s="75"/>
      <c r="H94" s="20">
        <v>24159685</v>
      </c>
    </row>
    <row r="95" spans="1:12" ht="12" customHeight="1" x14ac:dyDescent="0.2">
      <c r="A95" s="18"/>
      <c r="B95" s="17">
        <v>3</v>
      </c>
      <c r="C95" s="18" t="s">
        <v>82</v>
      </c>
      <c r="D95" s="75"/>
      <c r="E95" s="20">
        <v>29973347</v>
      </c>
      <c r="F95" s="46"/>
      <c r="G95" s="75"/>
      <c r="H95" s="20">
        <v>24009764</v>
      </c>
    </row>
    <row r="96" spans="1:12" ht="12" customHeight="1" x14ac:dyDescent="0.2">
      <c r="A96" s="18"/>
      <c r="B96" s="17">
        <v>4</v>
      </c>
      <c r="C96" s="18" t="s">
        <v>83</v>
      </c>
      <c r="D96" s="75"/>
      <c r="E96" s="20">
        <v>28599904</v>
      </c>
      <c r="F96" s="46"/>
      <c r="G96" s="75"/>
      <c r="H96" s="20">
        <v>23712056</v>
      </c>
    </row>
    <row r="97" spans="1:8" ht="12" customHeight="1" x14ac:dyDescent="0.2">
      <c r="A97" s="18"/>
      <c r="B97" s="17">
        <v>5</v>
      </c>
      <c r="C97" s="18" t="s">
        <v>84</v>
      </c>
      <c r="D97" s="75"/>
      <c r="E97" s="20">
        <v>27411573</v>
      </c>
      <c r="F97" s="46"/>
      <c r="G97" s="75"/>
      <c r="H97" s="20">
        <v>23273232</v>
      </c>
    </row>
    <row r="98" spans="1:8" ht="12" customHeight="1" x14ac:dyDescent="0.2">
      <c r="A98" s="18"/>
      <c r="B98" s="17">
        <v>6</v>
      </c>
      <c r="C98" s="18" t="s">
        <v>85</v>
      </c>
      <c r="D98" s="75"/>
      <c r="E98" s="20">
        <v>128287145</v>
      </c>
      <c r="F98" s="46"/>
      <c r="G98" s="75"/>
      <c r="H98" s="20">
        <v>102116293</v>
      </c>
    </row>
    <row r="99" spans="1:8" x14ac:dyDescent="0.2">
      <c r="D99" s="73"/>
      <c r="E99" s="14"/>
      <c r="F99" s="44"/>
      <c r="G99" s="73"/>
      <c r="H99" s="14"/>
    </row>
    <row r="100" spans="1:8" ht="12" customHeight="1" x14ac:dyDescent="0.2">
      <c r="A100" s="31" t="s">
        <v>31</v>
      </c>
      <c r="B100" s="16" t="s">
        <v>86</v>
      </c>
      <c r="C100" s="18"/>
      <c r="D100" s="75"/>
      <c r="E100" s="20"/>
      <c r="F100" s="46"/>
      <c r="G100" s="75"/>
      <c r="H100" s="20"/>
    </row>
    <row r="101" spans="1:8" ht="12" customHeight="1" x14ac:dyDescent="0.2">
      <c r="A101" s="18"/>
      <c r="B101" s="17">
        <v>1</v>
      </c>
      <c r="C101" s="18" t="s">
        <v>87</v>
      </c>
      <c r="D101" s="75"/>
      <c r="E101" s="20">
        <v>-195103</v>
      </c>
      <c r="F101" s="46"/>
      <c r="G101" s="75"/>
      <c r="H101" s="20">
        <v>-1089394</v>
      </c>
    </row>
    <row r="102" spans="1:8" ht="12" customHeight="1" x14ac:dyDescent="0.2">
      <c r="A102" s="18"/>
      <c r="B102" s="17">
        <v>2</v>
      </c>
      <c r="C102" s="18" t="s">
        <v>88</v>
      </c>
      <c r="D102" s="75"/>
      <c r="E102" s="20">
        <v>12531471</v>
      </c>
      <c r="F102" s="46"/>
      <c r="G102" s="75"/>
      <c r="H102" s="20">
        <v>10122582</v>
      </c>
    </row>
    <row r="103" spans="1:8" ht="12" customHeight="1" x14ac:dyDescent="0.2">
      <c r="A103" s="18"/>
      <c r="B103" s="17">
        <v>3</v>
      </c>
      <c r="C103" s="18" t="s">
        <v>89</v>
      </c>
      <c r="D103" s="75"/>
      <c r="E103" s="20">
        <v>-661680</v>
      </c>
      <c r="F103" s="46"/>
      <c r="G103" s="75"/>
      <c r="H103" s="20">
        <v>-575826</v>
      </c>
    </row>
    <row r="104" spans="1:8" ht="12" customHeight="1" x14ac:dyDescent="0.2">
      <c r="A104" s="18"/>
      <c r="B104" s="17">
        <v>4</v>
      </c>
      <c r="C104" s="18" t="s">
        <v>90</v>
      </c>
      <c r="D104" s="75"/>
      <c r="E104" s="20">
        <v>-31486606</v>
      </c>
      <c r="F104" s="46"/>
      <c r="G104" s="75"/>
      <c r="H104" s="20">
        <v>-26136343</v>
      </c>
    </row>
    <row r="105" spans="1:8" ht="12" customHeight="1" x14ac:dyDescent="0.2">
      <c r="A105" s="18"/>
      <c r="B105" s="17">
        <v>5</v>
      </c>
      <c r="C105" s="18" t="s">
        <v>9</v>
      </c>
      <c r="D105" s="75"/>
      <c r="E105" s="20">
        <v>-19811918</v>
      </c>
      <c r="F105" s="46"/>
      <c r="G105" s="75"/>
      <c r="H105" s="20">
        <v>-17678981</v>
      </c>
    </row>
    <row r="106" spans="1:8" x14ac:dyDescent="0.2">
      <c r="D106" s="73"/>
      <c r="E106" s="14"/>
      <c r="F106" s="44"/>
      <c r="G106" s="73"/>
      <c r="H106" s="14"/>
    </row>
    <row r="107" spans="1:8" ht="12" customHeight="1" x14ac:dyDescent="0.2">
      <c r="A107" s="10" t="s">
        <v>91</v>
      </c>
      <c r="B107" s="11"/>
      <c r="C107" s="11"/>
      <c r="D107" s="79"/>
      <c r="E107" s="29"/>
      <c r="F107" s="49"/>
      <c r="G107" s="79"/>
      <c r="H107" s="29"/>
    </row>
    <row r="108" spans="1:8" ht="5.25" customHeight="1" x14ac:dyDescent="0.2">
      <c r="D108" s="73"/>
      <c r="E108" s="14"/>
      <c r="F108" s="44"/>
      <c r="G108" s="73"/>
      <c r="H108" s="14"/>
    </row>
    <row r="109" spans="1:8" ht="12" customHeight="1" x14ac:dyDescent="0.2">
      <c r="A109" s="31" t="s">
        <v>15</v>
      </c>
      <c r="B109" s="16" t="s">
        <v>92</v>
      </c>
      <c r="C109" s="16"/>
      <c r="D109" s="74"/>
      <c r="E109" s="17"/>
      <c r="F109" s="45"/>
      <c r="G109" s="74"/>
      <c r="H109" s="17"/>
    </row>
    <row r="110" spans="1:8" ht="12" customHeight="1" x14ac:dyDescent="0.2">
      <c r="B110" s="34">
        <v>1</v>
      </c>
      <c r="C110" s="18" t="s">
        <v>93</v>
      </c>
      <c r="D110" s="75"/>
      <c r="E110" s="20">
        <v>342815917</v>
      </c>
      <c r="F110" s="46"/>
      <c r="G110" s="75"/>
      <c r="H110" s="20">
        <v>267777173</v>
      </c>
    </row>
    <row r="111" spans="1:8" ht="12" customHeight="1" x14ac:dyDescent="0.2">
      <c r="B111" s="34">
        <v>2</v>
      </c>
      <c r="C111" s="18" t="s">
        <v>16</v>
      </c>
      <c r="D111" s="75"/>
      <c r="E111" s="20">
        <v>2646971</v>
      </c>
      <c r="F111" s="46"/>
      <c r="G111" s="75"/>
      <c r="H111" s="20">
        <v>2866890</v>
      </c>
    </row>
    <row r="112" spans="1:8" ht="12" customHeight="1" x14ac:dyDescent="0.2">
      <c r="B112" s="34">
        <v>3</v>
      </c>
      <c r="C112" s="18" t="s">
        <v>17</v>
      </c>
      <c r="D112" s="75"/>
      <c r="E112" s="20">
        <v>17753703</v>
      </c>
      <c r="F112" s="46"/>
      <c r="G112" s="75"/>
      <c r="H112" s="20">
        <v>14007370</v>
      </c>
    </row>
    <row r="113" spans="1:8" ht="12" customHeight="1" x14ac:dyDescent="0.2">
      <c r="B113" s="34">
        <v>4</v>
      </c>
      <c r="C113" s="18" t="s">
        <v>94</v>
      </c>
      <c r="D113" s="75"/>
      <c r="E113" s="20">
        <v>-11674688</v>
      </c>
      <c r="F113" s="46"/>
      <c r="G113" s="75"/>
      <c r="H113" s="20">
        <v>-8457362</v>
      </c>
    </row>
    <row r="114" spans="1:8" ht="12" customHeight="1" x14ac:dyDescent="0.2">
      <c r="B114" s="34">
        <v>5</v>
      </c>
      <c r="C114" s="18" t="s">
        <v>95</v>
      </c>
      <c r="D114" s="75"/>
      <c r="E114" s="20">
        <v>0</v>
      </c>
      <c r="F114" s="46"/>
      <c r="G114" s="75"/>
      <c r="H114" s="20">
        <v>0</v>
      </c>
    </row>
    <row r="115" spans="1:8" ht="12" customHeight="1" x14ac:dyDescent="0.2">
      <c r="B115" s="34">
        <v>6</v>
      </c>
      <c r="C115" s="18" t="s">
        <v>96</v>
      </c>
      <c r="D115" s="75"/>
      <c r="E115" s="20">
        <v>-34520206</v>
      </c>
      <c r="F115" s="46"/>
      <c r="G115" s="75"/>
      <c r="H115" s="20">
        <v>-22976766</v>
      </c>
    </row>
    <row r="116" spans="1:8" ht="12" customHeight="1" x14ac:dyDescent="0.2">
      <c r="B116" s="34">
        <v>7</v>
      </c>
      <c r="C116" s="18" t="s">
        <v>97</v>
      </c>
      <c r="D116" s="75"/>
      <c r="E116" s="20">
        <v>0</v>
      </c>
      <c r="F116" s="46"/>
      <c r="G116" s="75"/>
      <c r="H116" s="20">
        <v>0</v>
      </c>
    </row>
    <row r="117" spans="1:8" ht="12" customHeight="1" x14ac:dyDescent="0.2">
      <c r="B117" s="34">
        <v>8</v>
      </c>
      <c r="C117" s="18" t="s">
        <v>98</v>
      </c>
      <c r="D117" s="75"/>
      <c r="E117" s="20">
        <v>0</v>
      </c>
      <c r="F117" s="46"/>
      <c r="G117" s="75"/>
      <c r="H117" s="20">
        <v>0</v>
      </c>
    </row>
    <row r="118" spans="1:8" ht="12" customHeight="1" x14ac:dyDescent="0.2">
      <c r="B118" s="17">
        <v>9</v>
      </c>
      <c r="C118" s="18" t="s">
        <v>99</v>
      </c>
      <c r="D118" s="75"/>
      <c r="E118" s="20">
        <v>0</v>
      </c>
      <c r="F118" s="46"/>
      <c r="G118" s="75"/>
      <c r="H118" s="20">
        <v>0</v>
      </c>
    </row>
    <row r="119" spans="1:8" ht="12" customHeight="1" x14ac:dyDescent="0.2">
      <c r="B119" s="17">
        <v>10</v>
      </c>
      <c r="C119" s="18" t="s">
        <v>47</v>
      </c>
      <c r="D119" s="75"/>
      <c r="E119" s="20">
        <v>0</v>
      </c>
      <c r="F119" s="46"/>
      <c r="G119" s="75"/>
      <c r="H119" s="20">
        <v>0</v>
      </c>
    </row>
    <row r="120" spans="1:8" ht="12" customHeight="1" x14ac:dyDescent="0.2">
      <c r="B120" s="17">
        <v>11</v>
      </c>
      <c r="C120" s="18" t="s">
        <v>100</v>
      </c>
      <c r="D120" s="75"/>
      <c r="E120" s="20">
        <v>0</v>
      </c>
      <c r="F120" s="46"/>
      <c r="G120" s="75"/>
      <c r="H120" s="20">
        <v>0</v>
      </c>
    </row>
    <row r="121" spans="1:8" ht="12" customHeight="1" x14ac:dyDescent="0.2">
      <c r="B121" s="17">
        <v>12</v>
      </c>
      <c r="C121" s="18" t="s">
        <v>53</v>
      </c>
      <c r="D121" s="75"/>
      <c r="E121" s="20">
        <v>0</v>
      </c>
      <c r="F121" s="46"/>
      <c r="G121" s="75"/>
      <c r="H121" s="20">
        <v>0</v>
      </c>
    </row>
    <row r="122" spans="1:8" ht="12" customHeight="1" x14ac:dyDescent="0.2">
      <c r="B122" s="17">
        <v>13</v>
      </c>
      <c r="C122" s="18" t="s">
        <v>101</v>
      </c>
      <c r="D122" s="75"/>
      <c r="E122" s="20">
        <v>0</v>
      </c>
      <c r="F122" s="46"/>
      <c r="G122" s="75"/>
      <c r="H122" s="20">
        <v>0</v>
      </c>
    </row>
    <row r="123" spans="1:8" ht="12" customHeight="1" x14ac:dyDescent="0.2">
      <c r="B123" s="17">
        <v>14</v>
      </c>
      <c r="C123" s="18" t="s">
        <v>25</v>
      </c>
      <c r="D123" s="75"/>
      <c r="E123" s="20">
        <v>0</v>
      </c>
      <c r="F123" s="46"/>
      <c r="G123" s="75"/>
      <c r="H123" s="20">
        <v>0</v>
      </c>
    </row>
    <row r="124" spans="1:8" ht="12" customHeight="1" x14ac:dyDescent="0.2">
      <c r="B124" s="21">
        <v>15</v>
      </c>
      <c r="C124" s="22" t="s">
        <v>102</v>
      </c>
      <c r="D124" s="76"/>
      <c r="E124" s="23">
        <v>317021697</v>
      </c>
      <c r="F124" s="46"/>
      <c r="G124" s="76"/>
      <c r="H124" s="23">
        <v>253217305</v>
      </c>
    </row>
    <row r="125" spans="1:8" ht="5.25" customHeight="1" x14ac:dyDescent="0.2">
      <c r="D125" s="73"/>
      <c r="E125" s="14"/>
      <c r="F125" s="44"/>
      <c r="G125" s="73"/>
      <c r="H125" s="14"/>
    </row>
    <row r="126" spans="1:8" ht="12" customHeight="1" x14ac:dyDescent="0.2">
      <c r="A126" s="31" t="s">
        <v>27</v>
      </c>
      <c r="B126" s="16" t="s">
        <v>103</v>
      </c>
      <c r="C126" s="16"/>
      <c r="D126" s="74"/>
      <c r="E126" s="17"/>
      <c r="F126" s="45"/>
      <c r="G126" s="74"/>
      <c r="H126" s="17"/>
    </row>
    <row r="127" spans="1:8" ht="12" customHeight="1" x14ac:dyDescent="0.2">
      <c r="B127" s="17">
        <v>1</v>
      </c>
      <c r="C127" s="18" t="s">
        <v>104</v>
      </c>
      <c r="D127" s="75"/>
      <c r="E127" s="20">
        <v>376377763</v>
      </c>
      <c r="F127" s="46"/>
      <c r="G127" s="75"/>
      <c r="H127" s="20">
        <v>318615130</v>
      </c>
    </row>
    <row r="128" spans="1:8" ht="12" customHeight="1" x14ac:dyDescent="0.2">
      <c r="B128" s="17">
        <v>2</v>
      </c>
      <c r="C128" s="18" t="s">
        <v>105</v>
      </c>
      <c r="D128" s="75"/>
      <c r="E128" s="20">
        <v>3917739</v>
      </c>
      <c r="F128" s="46"/>
      <c r="G128" s="75"/>
      <c r="H128" s="20">
        <v>3747897</v>
      </c>
    </row>
    <row r="129" spans="1:8" ht="12" customHeight="1" x14ac:dyDescent="0.2">
      <c r="B129" s="17">
        <v>3</v>
      </c>
      <c r="C129" s="18" t="s">
        <v>49</v>
      </c>
      <c r="D129" s="75"/>
      <c r="E129" s="20">
        <v>0</v>
      </c>
      <c r="F129" s="46"/>
      <c r="G129" s="75"/>
      <c r="H129" s="20">
        <v>0</v>
      </c>
    </row>
    <row r="130" spans="1:8" ht="12" customHeight="1" x14ac:dyDescent="0.2">
      <c r="B130" s="17">
        <v>4</v>
      </c>
      <c r="C130" s="18" t="s">
        <v>95</v>
      </c>
      <c r="D130" s="75"/>
      <c r="E130" s="20">
        <v>0</v>
      </c>
      <c r="F130" s="46"/>
      <c r="G130" s="75"/>
      <c r="H130" s="20">
        <v>0</v>
      </c>
    </row>
    <row r="131" spans="1:8" ht="12" customHeight="1" x14ac:dyDescent="0.2">
      <c r="B131" s="17">
        <v>5</v>
      </c>
      <c r="C131" s="18" t="s">
        <v>106</v>
      </c>
      <c r="D131" s="75"/>
      <c r="E131" s="20">
        <v>-34520206</v>
      </c>
      <c r="F131" s="46"/>
      <c r="G131" s="75"/>
      <c r="H131" s="20">
        <v>-22976766</v>
      </c>
    </row>
    <row r="132" spans="1:8" ht="12" customHeight="1" x14ac:dyDescent="0.2">
      <c r="B132" s="17">
        <v>6</v>
      </c>
      <c r="C132" s="18" t="s">
        <v>51</v>
      </c>
      <c r="D132" s="75"/>
      <c r="E132" s="20">
        <v>0</v>
      </c>
      <c r="F132" s="46"/>
      <c r="G132" s="75"/>
      <c r="H132" s="20">
        <v>0</v>
      </c>
    </row>
    <row r="133" spans="1:8" ht="12" customHeight="1" x14ac:dyDescent="0.2">
      <c r="B133" s="17">
        <v>7</v>
      </c>
      <c r="C133" s="18" t="s">
        <v>99</v>
      </c>
      <c r="D133" s="75"/>
      <c r="E133" s="20">
        <v>0</v>
      </c>
      <c r="F133" s="46"/>
      <c r="G133" s="75"/>
      <c r="H133" s="20">
        <v>0</v>
      </c>
    </row>
    <row r="134" spans="1:8" ht="12" customHeight="1" x14ac:dyDescent="0.2">
      <c r="B134" s="17">
        <v>8</v>
      </c>
      <c r="C134" s="18" t="s">
        <v>100</v>
      </c>
      <c r="D134" s="75"/>
      <c r="E134" s="20">
        <v>0</v>
      </c>
      <c r="F134" s="46"/>
      <c r="G134" s="75"/>
      <c r="H134" s="20">
        <v>0</v>
      </c>
    </row>
    <row r="135" spans="1:8" ht="12" customHeight="1" x14ac:dyDescent="0.2">
      <c r="B135" s="17">
        <v>9</v>
      </c>
      <c r="C135" s="18" t="s">
        <v>101</v>
      </c>
      <c r="D135" s="75"/>
      <c r="E135" s="20">
        <v>0</v>
      </c>
      <c r="F135" s="46"/>
      <c r="G135" s="75"/>
      <c r="H135" s="20">
        <v>0</v>
      </c>
    </row>
    <row r="136" spans="1:8" ht="12" customHeight="1" x14ac:dyDescent="0.2">
      <c r="B136" s="21">
        <v>10</v>
      </c>
      <c r="C136" s="22" t="s">
        <v>107</v>
      </c>
      <c r="D136" s="76"/>
      <c r="E136" s="23">
        <v>345775296</v>
      </c>
      <c r="F136" s="46"/>
      <c r="G136" s="76"/>
      <c r="H136" s="23">
        <v>299386261</v>
      </c>
    </row>
    <row r="137" spans="1:8" x14ac:dyDescent="0.2">
      <c r="D137" s="73"/>
      <c r="E137" s="14"/>
      <c r="F137" s="44"/>
      <c r="G137" s="73"/>
      <c r="H137" s="14"/>
    </row>
    <row r="138" spans="1:8" x14ac:dyDescent="0.2">
      <c r="A138" s="10" t="s">
        <v>108</v>
      </c>
      <c r="B138" s="10"/>
      <c r="C138" s="10"/>
      <c r="D138" s="81"/>
      <c r="E138" s="10"/>
      <c r="F138" s="51"/>
      <c r="G138" s="81"/>
      <c r="H138" s="10"/>
    </row>
    <row r="139" spans="1:8" ht="5.25" customHeight="1" x14ac:dyDescent="0.2">
      <c r="D139" s="73"/>
      <c r="E139" s="14"/>
      <c r="F139" s="44"/>
      <c r="G139" s="73"/>
      <c r="H139" s="14"/>
    </row>
    <row r="140" spans="1:8" x14ac:dyDescent="0.2">
      <c r="A140" s="31" t="s">
        <v>15</v>
      </c>
      <c r="B140" s="16" t="s">
        <v>109</v>
      </c>
      <c r="C140" s="16"/>
      <c r="D140" s="73"/>
      <c r="E140" s="14"/>
      <c r="F140" s="44"/>
      <c r="G140" s="73"/>
      <c r="H140" s="14"/>
    </row>
    <row r="141" spans="1:8" x14ac:dyDescent="0.2">
      <c r="B141" s="34">
        <v>1</v>
      </c>
      <c r="C141" s="18" t="s">
        <v>110</v>
      </c>
      <c r="D141" s="75"/>
      <c r="E141" s="20">
        <v>6612003</v>
      </c>
      <c r="F141" s="46"/>
      <c r="G141" s="75"/>
      <c r="H141" s="20">
        <v>433742</v>
      </c>
    </row>
    <row r="142" spans="1:8" x14ac:dyDescent="0.2">
      <c r="B142" s="34">
        <v>2</v>
      </c>
      <c r="C142" s="18" t="s">
        <v>111</v>
      </c>
      <c r="D142" s="75"/>
      <c r="E142" s="20">
        <v>-1974608</v>
      </c>
      <c r="F142" s="46"/>
      <c r="G142" s="75"/>
      <c r="H142" s="20">
        <v>-66291</v>
      </c>
    </row>
    <row r="143" spans="1:8" x14ac:dyDescent="0.2">
      <c r="B143" s="34">
        <v>3</v>
      </c>
      <c r="C143" s="13" t="s">
        <v>47</v>
      </c>
      <c r="D143" s="75"/>
      <c r="E143" s="20">
        <v>0</v>
      </c>
      <c r="F143" s="46"/>
      <c r="G143" s="75"/>
      <c r="H143" s="20">
        <v>0</v>
      </c>
    </row>
    <row r="144" spans="1:8" x14ac:dyDescent="0.2">
      <c r="B144" s="34">
        <v>4</v>
      </c>
      <c r="C144" s="18" t="s">
        <v>112</v>
      </c>
      <c r="D144" s="75"/>
      <c r="E144" s="20">
        <v>0</v>
      </c>
      <c r="F144" s="46"/>
      <c r="G144" s="75"/>
      <c r="H144" s="20">
        <v>0</v>
      </c>
    </row>
    <row r="145" spans="1:8" x14ac:dyDescent="0.2">
      <c r="B145" s="34">
        <v>5</v>
      </c>
      <c r="C145" s="18" t="s">
        <v>113</v>
      </c>
      <c r="D145" s="75"/>
      <c r="E145" s="20">
        <v>0</v>
      </c>
      <c r="F145" s="46"/>
      <c r="G145" s="75"/>
      <c r="H145" s="20">
        <v>0</v>
      </c>
    </row>
    <row r="146" spans="1:8" x14ac:dyDescent="0.2">
      <c r="B146" s="21">
        <v>6</v>
      </c>
      <c r="C146" s="22" t="s">
        <v>114</v>
      </c>
      <c r="D146" s="76"/>
      <c r="E146" s="23">
        <v>4637395</v>
      </c>
      <c r="F146" s="46"/>
      <c r="G146" s="76"/>
      <c r="H146" s="23">
        <v>367451</v>
      </c>
    </row>
    <row r="147" spans="1:8" x14ac:dyDescent="0.2">
      <c r="D147" s="73"/>
      <c r="E147" s="14"/>
      <c r="F147" s="44"/>
      <c r="G147" s="73"/>
      <c r="H147" s="14"/>
    </row>
    <row r="148" spans="1:8" x14ac:dyDescent="0.2">
      <c r="A148" s="31" t="s">
        <v>27</v>
      </c>
      <c r="B148" s="16" t="s">
        <v>115</v>
      </c>
      <c r="C148" s="16"/>
      <c r="D148" s="73"/>
      <c r="E148" s="14"/>
      <c r="F148" s="44"/>
      <c r="G148" s="73"/>
      <c r="H148" s="14"/>
    </row>
    <row r="149" spans="1:8" x14ac:dyDescent="0.2">
      <c r="B149" s="34">
        <v>1</v>
      </c>
      <c r="C149" s="18" t="s">
        <v>110</v>
      </c>
      <c r="D149" s="75"/>
      <c r="E149" s="20">
        <v>201951453</v>
      </c>
      <c r="F149" s="46"/>
      <c r="G149" s="75"/>
      <c r="H149" s="20">
        <v>120031744</v>
      </c>
    </row>
    <row r="150" spans="1:8" x14ac:dyDescent="0.2">
      <c r="B150" s="34">
        <v>2</v>
      </c>
      <c r="C150" s="18" t="s">
        <v>116</v>
      </c>
      <c r="D150" s="75"/>
      <c r="E150" s="20">
        <v>-8494212</v>
      </c>
      <c r="F150" s="46"/>
      <c r="G150" s="75"/>
      <c r="H150" s="20">
        <v>-4128954</v>
      </c>
    </row>
    <row r="151" spans="1:8" x14ac:dyDescent="0.2">
      <c r="B151" s="34">
        <v>3</v>
      </c>
      <c r="C151" s="18" t="s">
        <v>117</v>
      </c>
      <c r="D151" s="75"/>
      <c r="E151" s="20">
        <v>19811918</v>
      </c>
      <c r="F151" s="46"/>
      <c r="G151" s="75"/>
      <c r="H151" s="20">
        <v>17678981</v>
      </c>
    </row>
    <row r="152" spans="1:8" x14ac:dyDescent="0.2">
      <c r="B152" s="34">
        <v>4</v>
      </c>
      <c r="C152" s="18" t="s">
        <v>112</v>
      </c>
      <c r="D152" s="75"/>
      <c r="E152" s="20">
        <v>0</v>
      </c>
      <c r="F152" s="46"/>
      <c r="G152" s="75"/>
      <c r="H152" s="20">
        <v>0</v>
      </c>
    </row>
    <row r="153" spans="1:8" x14ac:dyDescent="0.2">
      <c r="B153" s="34">
        <v>5</v>
      </c>
      <c r="C153" s="18" t="s">
        <v>118</v>
      </c>
      <c r="D153" s="75"/>
      <c r="E153" s="20">
        <v>0</v>
      </c>
      <c r="F153" s="46"/>
      <c r="G153" s="75"/>
      <c r="H153" s="20">
        <v>0</v>
      </c>
    </row>
    <row r="154" spans="1:8" x14ac:dyDescent="0.2">
      <c r="B154" s="34">
        <v>6</v>
      </c>
      <c r="C154" s="18" t="s">
        <v>113</v>
      </c>
      <c r="D154" s="75"/>
      <c r="E154" s="20">
        <v>0</v>
      </c>
      <c r="F154" s="46"/>
      <c r="G154" s="75"/>
      <c r="H154" s="20">
        <v>0</v>
      </c>
    </row>
    <row r="155" spans="1:8" x14ac:dyDescent="0.2">
      <c r="B155" s="21">
        <v>7</v>
      </c>
      <c r="C155" s="22" t="s">
        <v>114</v>
      </c>
      <c r="D155" s="76"/>
      <c r="E155" s="23">
        <v>213269159</v>
      </c>
      <c r="F155" s="46"/>
      <c r="G155" s="76"/>
      <c r="H155" s="23">
        <v>133581771</v>
      </c>
    </row>
    <row r="156" spans="1:8" x14ac:dyDescent="0.2">
      <c r="C156" s="18"/>
      <c r="D156" s="73"/>
      <c r="E156" s="14"/>
      <c r="F156" s="44"/>
      <c r="G156" s="73"/>
      <c r="H156" s="14"/>
    </row>
    <row r="157" spans="1:8" x14ac:dyDescent="0.2">
      <c r="A157" s="10" t="s">
        <v>109</v>
      </c>
      <c r="B157" s="10"/>
      <c r="C157" s="10"/>
      <c r="D157" s="82"/>
      <c r="E157" s="35"/>
      <c r="F157" s="52"/>
      <c r="G157" s="82"/>
      <c r="H157" s="35"/>
    </row>
    <row r="158" spans="1:8" ht="5.25" customHeight="1" x14ac:dyDescent="0.2">
      <c r="D158" s="73"/>
      <c r="G158" s="71"/>
    </row>
    <row r="159" spans="1:8" x14ac:dyDescent="0.2">
      <c r="B159" s="31" t="s">
        <v>119</v>
      </c>
      <c r="D159" s="73"/>
      <c r="G159" s="71"/>
    </row>
    <row r="160" spans="1:8" x14ac:dyDescent="0.2">
      <c r="B160" s="13">
        <v>1</v>
      </c>
      <c r="C160" s="13" t="s">
        <v>120</v>
      </c>
      <c r="D160" s="80"/>
      <c r="E160" s="36">
        <v>42370</v>
      </c>
      <c r="F160" s="54"/>
      <c r="G160" s="83"/>
      <c r="H160" s="36">
        <v>45291</v>
      </c>
    </row>
    <row r="161" spans="2:8" x14ac:dyDescent="0.2">
      <c r="B161" s="13">
        <v>2</v>
      </c>
      <c r="C161" s="13" t="s">
        <v>121</v>
      </c>
      <c r="D161" s="75"/>
      <c r="E161" s="37">
        <v>3399232</v>
      </c>
      <c r="F161" s="55"/>
      <c r="G161" s="84"/>
      <c r="H161" s="37">
        <v>433742</v>
      </c>
    </row>
    <row r="162" spans="2:8" x14ac:dyDescent="0.2">
      <c r="B162" s="13">
        <v>3</v>
      </c>
      <c r="C162" s="13" t="s">
        <v>122</v>
      </c>
      <c r="D162" s="75"/>
      <c r="E162" s="37">
        <v>192784</v>
      </c>
      <c r="F162" s="55"/>
      <c r="G162" s="84"/>
      <c r="H162" s="37">
        <v>433742</v>
      </c>
    </row>
    <row r="163" spans="2:8" x14ac:dyDescent="0.2">
      <c r="B163" s="13">
        <v>4</v>
      </c>
      <c r="C163" s="13" t="s">
        <v>123</v>
      </c>
      <c r="D163" s="75"/>
      <c r="E163" s="37">
        <v>-192784</v>
      </c>
      <c r="F163" s="55"/>
      <c r="G163" s="84"/>
      <c r="H163" s="37">
        <v>-66291</v>
      </c>
    </row>
    <row r="164" spans="2:8" x14ac:dyDescent="0.2">
      <c r="B164" s="13">
        <v>5</v>
      </c>
      <c r="C164" s="13" t="s">
        <v>112</v>
      </c>
      <c r="D164" s="75"/>
      <c r="E164" s="37">
        <v>0</v>
      </c>
      <c r="F164" s="55"/>
      <c r="G164" s="84"/>
      <c r="H164" s="37">
        <v>0</v>
      </c>
    </row>
    <row r="165" spans="2:8" x14ac:dyDescent="0.2">
      <c r="B165" s="13">
        <v>6</v>
      </c>
      <c r="C165" s="13" t="s">
        <v>113</v>
      </c>
      <c r="D165" s="75"/>
      <c r="E165" s="37">
        <v>0</v>
      </c>
      <c r="F165" s="55"/>
      <c r="G165" s="84"/>
      <c r="H165" s="37">
        <v>0</v>
      </c>
    </row>
    <row r="166" spans="2:8" x14ac:dyDescent="0.2">
      <c r="B166" s="13">
        <v>7</v>
      </c>
      <c r="C166" s="13" t="s">
        <v>124</v>
      </c>
      <c r="D166" s="75"/>
      <c r="E166" s="37">
        <v>0</v>
      </c>
      <c r="F166" s="55"/>
      <c r="G166" s="84"/>
      <c r="H166" s="37">
        <v>367451</v>
      </c>
    </row>
    <row r="167" spans="2:8" x14ac:dyDescent="0.2">
      <c r="B167" s="13">
        <v>8</v>
      </c>
      <c r="C167" s="13" t="s">
        <v>125</v>
      </c>
      <c r="D167" s="85"/>
      <c r="E167" s="38">
        <v>0</v>
      </c>
      <c r="F167" s="56"/>
      <c r="G167" s="85"/>
      <c r="H167" s="38">
        <v>5.5430000000000001</v>
      </c>
    </row>
    <row r="168" spans="2:8" x14ac:dyDescent="0.2">
      <c r="D168" s="73"/>
      <c r="G168" s="71"/>
    </row>
    <row r="169" spans="2:8" x14ac:dyDescent="0.2">
      <c r="B169" s="31" t="s">
        <v>126</v>
      </c>
      <c r="D169" s="73"/>
      <c r="G169" s="71"/>
    </row>
    <row r="170" spans="2:8" x14ac:dyDescent="0.2">
      <c r="B170" s="13">
        <v>1</v>
      </c>
      <c r="C170" s="13" t="s">
        <v>120</v>
      </c>
      <c r="D170" s="88"/>
      <c r="E170" s="36">
        <v>42736</v>
      </c>
      <c r="F170" s="54"/>
      <c r="G170" s="83"/>
      <c r="H170" s="36"/>
    </row>
    <row r="171" spans="2:8" x14ac:dyDescent="0.2">
      <c r="B171" s="13">
        <v>2</v>
      </c>
      <c r="C171" s="13" t="s">
        <v>121</v>
      </c>
      <c r="D171" s="75"/>
      <c r="E171" s="37">
        <v>6699871</v>
      </c>
      <c r="F171" s="55"/>
      <c r="G171" s="84"/>
      <c r="H171" s="37"/>
    </row>
    <row r="172" spans="2:8" x14ac:dyDescent="0.2">
      <c r="B172" s="13">
        <v>3</v>
      </c>
      <c r="C172" s="13" t="s">
        <v>122</v>
      </c>
      <c r="D172" s="75"/>
      <c r="E172" s="37">
        <v>1240969</v>
      </c>
      <c r="F172" s="55"/>
      <c r="G172" s="84"/>
      <c r="H172" s="37"/>
    </row>
    <row r="173" spans="2:8" x14ac:dyDescent="0.2">
      <c r="B173" s="13">
        <v>4</v>
      </c>
      <c r="C173" s="13" t="s">
        <v>123</v>
      </c>
      <c r="D173" s="75"/>
      <c r="E173" s="37">
        <v>-909817</v>
      </c>
      <c r="F173" s="55"/>
      <c r="G173" s="84"/>
      <c r="H173" s="37"/>
    </row>
    <row r="174" spans="2:8" x14ac:dyDescent="0.2">
      <c r="B174" s="13">
        <v>5</v>
      </c>
      <c r="C174" s="13" t="s">
        <v>112</v>
      </c>
      <c r="D174" s="75"/>
      <c r="E174" s="37">
        <v>0</v>
      </c>
      <c r="F174" s="55"/>
      <c r="G174" s="84"/>
      <c r="H174" s="37"/>
    </row>
    <row r="175" spans="2:8" x14ac:dyDescent="0.2">
      <c r="B175" s="13">
        <v>6</v>
      </c>
      <c r="C175" s="13" t="s">
        <v>113</v>
      </c>
      <c r="D175" s="75"/>
      <c r="E175" s="37">
        <v>0</v>
      </c>
      <c r="F175" s="55"/>
      <c r="G175" s="84"/>
      <c r="H175" s="37"/>
    </row>
    <row r="176" spans="2:8" x14ac:dyDescent="0.2">
      <c r="B176" s="13">
        <v>7</v>
      </c>
      <c r="C176" s="13" t="s">
        <v>124</v>
      </c>
      <c r="D176" s="75"/>
      <c r="E176" s="37">
        <v>331152</v>
      </c>
      <c r="F176" s="55"/>
      <c r="G176" s="84"/>
      <c r="H176" s="37"/>
    </row>
    <row r="177" spans="2:8" x14ac:dyDescent="0.2">
      <c r="B177" s="13">
        <v>8</v>
      </c>
      <c r="C177" s="13" t="s">
        <v>125</v>
      </c>
      <c r="D177" s="85"/>
      <c r="E177" s="39">
        <v>0.36399999999999999</v>
      </c>
      <c r="F177" s="57"/>
      <c r="G177" s="86"/>
      <c r="H177" s="39"/>
    </row>
    <row r="178" spans="2:8" x14ac:dyDescent="0.2">
      <c r="D178" s="73"/>
      <c r="G178" s="71"/>
    </row>
    <row r="179" spans="2:8" x14ac:dyDescent="0.2">
      <c r="B179" s="31" t="s">
        <v>127</v>
      </c>
      <c r="D179" s="73"/>
      <c r="G179" s="71"/>
    </row>
    <row r="180" spans="2:8" x14ac:dyDescent="0.2">
      <c r="B180" s="13">
        <v>1</v>
      </c>
      <c r="C180" s="13" t="s">
        <v>120</v>
      </c>
      <c r="D180" s="88"/>
      <c r="E180" s="36">
        <v>43831</v>
      </c>
      <c r="F180" s="54"/>
      <c r="G180" s="83"/>
      <c r="H180" s="36"/>
    </row>
    <row r="181" spans="2:8" x14ac:dyDescent="0.2">
      <c r="B181" s="13">
        <v>2</v>
      </c>
      <c r="C181" s="13" t="s">
        <v>121</v>
      </c>
      <c r="D181" s="75"/>
      <c r="E181" s="37">
        <v>399390</v>
      </c>
      <c r="F181" s="55"/>
      <c r="G181" s="84"/>
      <c r="H181" s="37"/>
    </row>
    <row r="182" spans="2:8" x14ac:dyDescent="0.2">
      <c r="B182" s="13">
        <v>3</v>
      </c>
      <c r="C182" s="13" t="s">
        <v>122</v>
      </c>
      <c r="D182" s="75"/>
      <c r="E182" s="37">
        <v>179794</v>
      </c>
      <c r="F182" s="55"/>
      <c r="G182" s="84"/>
      <c r="H182" s="37"/>
    </row>
    <row r="183" spans="2:8" x14ac:dyDescent="0.2">
      <c r="B183" s="13">
        <v>4</v>
      </c>
      <c r="C183" s="13" t="s">
        <v>123</v>
      </c>
      <c r="D183" s="75"/>
      <c r="E183" s="37">
        <v>-54899</v>
      </c>
      <c r="F183" s="55"/>
      <c r="G183" s="84"/>
      <c r="H183" s="37"/>
    </row>
    <row r="184" spans="2:8" x14ac:dyDescent="0.2">
      <c r="B184" s="13">
        <v>5</v>
      </c>
      <c r="C184" s="13" t="s">
        <v>112</v>
      </c>
      <c r="D184" s="75"/>
      <c r="E184" s="37">
        <v>0</v>
      </c>
      <c r="F184" s="55"/>
      <c r="G184" s="84"/>
      <c r="H184" s="37"/>
    </row>
    <row r="185" spans="2:8" x14ac:dyDescent="0.2">
      <c r="B185" s="13">
        <v>6</v>
      </c>
      <c r="C185" s="13" t="s">
        <v>113</v>
      </c>
      <c r="D185" s="75"/>
      <c r="E185" s="37">
        <v>0</v>
      </c>
      <c r="F185" s="55"/>
      <c r="G185" s="84"/>
      <c r="H185" s="37"/>
    </row>
    <row r="186" spans="2:8" x14ac:dyDescent="0.2">
      <c r="B186" s="13">
        <v>7</v>
      </c>
      <c r="C186" s="13" t="s">
        <v>124</v>
      </c>
      <c r="D186" s="75"/>
      <c r="E186" s="37">
        <v>124895</v>
      </c>
      <c r="F186" s="55"/>
      <c r="G186" s="84"/>
      <c r="H186" s="37"/>
    </row>
    <row r="187" spans="2:8" x14ac:dyDescent="0.2">
      <c r="B187" s="13">
        <v>8</v>
      </c>
      <c r="C187" s="13" t="s">
        <v>125</v>
      </c>
      <c r="D187" s="85"/>
      <c r="E187" s="39">
        <v>2.2749999999999999</v>
      </c>
      <c r="F187" s="57"/>
      <c r="G187" s="86"/>
      <c r="H187" s="39"/>
    </row>
    <row r="188" spans="2:8" x14ac:dyDescent="0.2">
      <c r="D188" s="73"/>
      <c r="G188" s="71"/>
    </row>
    <row r="189" spans="2:8" x14ac:dyDescent="0.2">
      <c r="B189" s="31" t="s">
        <v>128</v>
      </c>
      <c r="D189" s="73"/>
      <c r="G189" s="71"/>
    </row>
    <row r="190" spans="2:8" x14ac:dyDescent="0.2">
      <c r="B190" s="13">
        <v>1</v>
      </c>
      <c r="C190" s="13" t="s">
        <v>120</v>
      </c>
      <c r="D190" s="88"/>
      <c r="E190" s="36">
        <v>43831</v>
      </c>
      <c r="F190" s="54"/>
      <c r="G190" s="83"/>
      <c r="H190" s="36"/>
    </row>
    <row r="191" spans="2:8" x14ac:dyDescent="0.2">
      <c r="B191" s="13">
        <v>2</v>
      </c>
      <c r="C191" s="13" t="s">
        <v>121</v>
      </c>
      <c r="D191" s="75"/>
      <c r="E191" s="37">
        <v>463142</v>
      </c>
      <c r="F191" s="55"/>
      <c r="G191" s="84"/>
      <c r="H191" s="37"/>
    </row>
    <row r="192" spans="2:8" x14ac:dyDescent="0.2">
      <c r="B192" s="13">
        <v>3</v>
      </c>
      <c r="C192" s="13" t="s">
        <v>122</v>
      </c>
      <c r="D192" s="75"/>
      <c r="E192" s="37">
        <v>203170</v>
      </c>
      <c r="F192" s="55"/>
      <c r="G192" s="84"/>
      <c r="H192" s="37"/>
    </row>
    <row r="193" spans="2:8" x14ac:dyDescent="0.2">
      <c r="B193" s="13">
        <v>4</v>
      </c>
      <c r="C193" s="13" t="s">
        <v>123</v>
      </c>
      <c r="D193" s="75"/>
      <c r="E193" s="37">
        <v>-64993</v>
      </c>
      <c r="F193" s="55"/>
      <c r="G193" s="84"/>
      <c r="H193" s="37"/>
    </row>
    <row r="194" spans="2:8" x14ac:dyDescent="0.2">
      <c r="B194" s="13">
        <v>5</v>
      </c>
      <c r="C194" s="13" t="s">
        <v>112</v>
      </c>
      <c r="D194" s="75"/>
      <c r="E194" s="37">
        <v>0</v>
      </c>
      <c r="F194" s="55"/>
      <c r="G194" s="84"/>
      <c r="H194" s="37"/>
    </row>
    <row r="195" spans="2:8" x14ac:dyDescent="0.2">
      <c r="B195" s="13">
        <v>6</v>
      </c>
      <c r="C195" s="13" t="s">
        <v>113</v>
      </c>
      <c r="D195" s="75"/>
      <c r="E195" s="37">
        <v>0</v>
      </c>
      <c r="F195" s="55"/>
      <c r="G195" s="84"/>
      <c r="H195" s="37"/>
    </row>
    <row r="196" spans="2:8" x14ac:dyDescent="0.2">
      <c r="B196" s="13">
        <v>7</v>
      </c>
      <c r="C196" s="13" t="s">
        <v>124</v>
      </c>
      <c r="D196" s="75"/>
      <c r="E196" s="37">
        <v>138177</v>
      </c>
      <c r="F196" s="55"/>
      <c r="G196" s="84"/>
      <c r="H196" s="37"/>
    </row>
    <row r="197" spans="2:8" x14ac:dyDescent="0.2">
      <c r="B197" s="13">
        <v>8</v>
      </c>
      <c r="C197" s="13" t="s">
        <v>125</v>
      </c>
      <c r="D197" s="85"/>
      <c r="E197" s="39">
        <v>2.1259999999999999</v>
      </c>
      <c r="F197" s="57"/>
      <c r="G197" s="86"/>
      <c r="H197" s="39"/>
    </row>
    <row r="198" spans="2:8" x14ac:dyDescent="0.2">
      <c r="D198" s="73"/>
      <c r="G198" s="71"/>
    </row>
    <row r="199" spans="2:8" x14ac:dyDescent="0.2">
      <c r="B199" s="31" t="s">
        <v>129</v>
      </c>
      <c r="D199" s="73"/>
      <c r="G199" s="71"/>
    </row>
    <row r="200" spans="2:8" x14ac:dyDescent="0.2">
      <c r="B200" s="13">
        <v>1</v>
      </c>
      <c r="C200" s="13" t="s">
        <v>120</v>
      </c>
      <c r="D200" s="88"/>
      <c r="E200" s="36">
        <v>44197</v>
      </c>
      <c r="F200" s="54"/>
      <c r="G200" s="83"/>
      <c r="H200" s="36"/>
    </row>
    <row r="201" spans="2:8" x14ac:dyDescent="0.2">
      <c r="B201" s="13">
        <v>2</v>
      </c>
      <c r="C201" s="13" t="s">
        <v>121</v>
      </c>
      <c r="D201" s="75"/>
      <c r="E201" s="37">
        <v>1710983</v>
      </c>
      <c r="F201" s="55"/>
      <c r="G201" s="84"/>
      <c r="H201" s="37"/>
    </row>
    <row r="202" spans="2:8" x14ac:dyDescent="0.2">
      <c r="B202" s="13">
        <v>3</v>
      </c>
      <c r="C202" s="13" t="s">
        <v>122</v>
      </c>
      <c r="D202" s="75"/>
      <c r="E202" s="37">
        <v>1087028</v>
      </c>
      <c r="F202" s="55"/>
      <c r="G202" s="84"/>
      <c r="H202" s="37"/>
    </row>
    <row r="203" spans="2:8" x14ac:dyDescent="0.2">
      <c r="B203" s="13">
        <v>4</v>
      </c>
      <c r="C203" s="13" t="s">
        <v>123</v>
      </c>
      <c r="D203" s="75"/>
      <c r="E203" s="37">
        <v>-207985</v>
      </c>
      <c r="F203" s="55"/>
      <c r="G203" s="84"/>
      <c r="H203" s="37"/>
    </row>
    <row r="204" spans="2:8" x14ac:dyDescent="0.2">
      <c r="B204" s="13">
        <v>5</v>
      </c>
      <c r="C204" s="13" t="s">
        <v>112</v>
      </c>
      <c r="D204" s="75"/>
      <c r="E204" s="37">
        <v>0</v>
      </c>
      <c r="F204" s="55"/>
      <c r="G204" s="84"/>
      <c r="H204" s="37"/>
    </row>
    <row r="205" spans="2:8" x14ac:dyDescent="0.2">
      <c r="B205" s="13">
        <v>6</v>
      </c>
      <c r="C205" s="13" t="s">
        <v>113</v>
      </c>
      <c r="D205" s="75"/>
      <c r="E205" s="37">
        <v>0</v>
      </c>
      <c r="F205" s="55"/>
      <c r="G205" s="84"/>
      <c r="H205" s="37"/>
    </row>
    <row r="206" spans="2:8" x14ac:dyDescent="0.2">
      <c r="B206" s="13">
        <v>7</v>
      </c>
      <c r="C206" s="13" t="s">
        <v>124</v>
      </c>
      <c r="D206" s="75"/>
      <c r="E206" s="37">
        <v>879043</v>
      </c>
      <c r="F206" s="55"/>
      <c r="G206" s="84"/>
      <c r="H206" s="37"/>
    </row>
    <row r="207" spans="2:8" x14ac:dyDescent="0.2">
      <c r="B207" s="13">
        <v>8</v>
      </c>
      <c r="C207" s="13" t="s">
        <v>125</v>
      </c>
      <c r="D207" s="85"/>
      <c r="E207" s="39">
        <v>4.226</v>
      </c>
      <c r="F207" s="57"/>
      <c r="G207" s="86"/>
      <c r="H207" s="39"/>
    </row>
    <row r="208" spans="2:8" x14ac:dyDescent="0.2">
      <c r="D208" s="73"/>
      <c r="G208" s="71"/>
    </row>
    <row r="209" spans="2:8" x14ac:dyDescent="0.2">
      <c r="B209" s="31" t="s">
        <v>130</v>
      </c>
      <c r="D209" s="73"/>
      <c r="G209" s="71"/>
    </row>
    <row r="210" spans="2:8" x14ac:dyDescent="0.2">
      <c r="B210" s="13">
        <v>1</v>
      </c>
      <c r="C210" s="13" t="s">
        <v>120</v>
      </c>
      <c r="D210" s="88"/>
      <c r="E210" s="36">
        <v>44562</v>
      </c>
      <c r="F210" s="54"/>
      <c r="G210" s="83"/>
      <c r="H210" s="36"/>
    </row>
    <row r="211" spans="2:8" x14ac:dyDescent="0.2">
      <c r="B211" s="13">
        <v>2</v>
      </c>
      <c r="C211" s="13" t="s">
        <v>121</v>
      </c>
      <c r="D211" s="75"/>
      <c r="E211" s="37">
        <v>2449938</v>
      </c>
      <c r="F211" s="55"/>
      <c r="G211" s="84"/>
      <c r="H211" s="37"/>
    </row>
    <row r="212" spans="2:8" x14ac:dyDescent="0.2">
      <c r="B212" s="13">
        <v>3</v>
      </c>
      <c r="C212" s="13" t="s">
        <v>122</v>
      </c>
      <c r="D212" s="75"/>
      <c r="E212" s="37">
        <v>1863144</v>
      </c>
      <c r="F212" s="55"/>
      <c r="G212" s="84"/>
      <c r="H212" s="37"/>
    </row>
    <row r="213" spans="2:8" x14ac:dyDescent="0.2">
      <c r="B213" s="13">
        <v>4</v>
      </c>
      <c r="C213" s="13" t="s">
        <v>123</v>
      </c>
      <c r="D213" s="75"/>
      <c r="E213" s="37">
        <v>-293397</v>
      </c>
      <c r="F213" s="55"/>
      <c r="G213" s="84"/>
      <c r="H213" s="37"/>
    </row>
    <row r="214" spans="2:8" x14ac:dyDescent="0.2">
      <c r="B214" s="13">
        <v>5</v>
      </c>
      <c r="C214" s="13" t="s">
        <v>112</v>
      </c>
      <c r="D214" s="75"/>
      <c r="E214" s="37">
        <v>0</v>
      </c>
      <c r="F214" s="55"/>
      <c r="G214" s="84"/>
      <c r="H214" s="37"/>
    </row>
    <row r="215" spans="2:8" x14ac:dyDescent="0.2">
      <c r="B215" s="13">
        <v>6</v>
      </c>
      <c r="C215" s="13" t="s">
        <v>113</v>
      </c>
      <c r="D215" s="75"/>
      <c r="E215" s="37">
        <v>0</v>
      </c>
      <c r="F215" s="55"/>
      <c r="G215" s="84"/>
      <c r="H215" s="37"/>
    </row>
    <row r="216" spans="2:8" x14ac:dyDescent="0.2">
      <c r="B216" s="13">
        <v>7</v>
      </c>
      <c r="C216" s="13" t="s">
        <v>124</v>
      </c>
      <c r="D216" s="75"/>
      <c r="E216" s="37">
        <v>1569747</v>
      </c>
      <c r="F216" s="55"/>
      <c r="G216" s="84"/>
      <c r="H216" s="37"/>
    </row>
    <row r="217" spans="2:8" x14ac:dyDescent="0.2">
      <c r="B217" s="13">
        <v>8</v>
      </c>
      <c r="C217" s="13" t="s">
        <v>125</v>
      </c>
      <c r="D217" s="85"/>
      <c r="E217" s="39">
        <v>5.35</v>
      </c>
      <c r="F217" s="57"/>
      <c r="G217" s="86"/>
      <c r="H217" s="39"/>
    </row>
    <row r="218" spans="2:8" x14ac:dyDescent="0.2">
      <c r="D218" s="73"/>
      <c r="G218" s="71"/>
    </row>
    <row r="219" spans="2:8" x14ac:dyDescent="0.2">
      <c r="B219" s="31" t="s">
        <v>131</v>
      </c>
      <c r="D219" s="73"/>
      <c r="G219" s="71"/>
    </row>
    <row r="220" spans="2:8" x14ac:dyDescent="0.2">
      <c r="B220" s="13">
        <v>1</v>
      </c>
      <c r="C220" s="13" t="s">
        <v>120</v>
      </c>
      <c r="D220" s="88"/>
      <c r="E220" s="36">
        <v>45291</v>
      </c>
      <c r="F220" s="54"/>
      <c r="G220" s="83"/>
      <c r="H220" s="36"/>
    </row>
    <row r="221" spans="2:8" x14ac:dyDescent="0.2">
      <c r="B221" s="13">
        <v>2</v>
      </c>
      <c r="C221" s="13" t="s">
        <v>121</v>
      </c>
      <c r="D221" s="75"/>
      <c r="E221" s="37">
        <v>1826972</v>
      </c>
      <c r="F221" s="55"/>
      <c r="G221" s="84"/>
      <c r="H221" s="37"/>
    </row>
    <row r="222" spans="2:8" x14ac:dyDescent="0.2">
      <c r="B222" s="13">
        <v>3</v>
      </c>
      <c r="C222" s="13" t="s">
        <v>122</v>
      </c>
      <c r="D222" s="75"/>
      <c r="E222" s="37">
        <v>1826972</v>
      </c>
      <c r="F222" s="55"/>
      <c r="G222" s="84"/>
      <c r="H222" s="37"/>
    </row>
    <row r="223" spans="2:8" x14ac:dyDescent="0.2">
      <c r="B223" s="13">
        <v>4</v>
      </c>
      <c r="C223" s="13" t="s">
        <v>123</v>
      </c>
      <c r="D223" s="75"/>
      <c r="E223" s="37">
        <v>-247960</v>
      </c>
      <c r="F223" s="55"/>
      <c r="G223" s="84"/>
      <c r="H223" s="37"/>
    </row>
    <row r="224" spans="2:8" x14ac:dyDescent="0.2">
      <c r="B224" s="13">
        <v>5</v>
      </c>
      <c r="C224" s="13" t="s">
        <v>112</v>
      </c>
      <c r="D224" s="75"/>
      <c r="E224" s="37">
        <v>0</v>
      </c>
      <c r="F224" s="55"/>
      <c r="G224" s="84"/>
      <c r="H224" s="37"/>
    </row>
    <row r="225" spans="1:55" x14ac:dyDescent="0.2">
      <c r="B225" s="13">
        <v>6</v>
      </c>
      <c r="C225" s="13" t="s">
        <v>113</v>
      </c>
      <c r="D225" s="75"/>
      <c r="E225" s="37">
        <v>0</v>
      </c>
      <c r="F225" s="55"/>
      <c r="G225" s="84"/>
      <c r="H225" s="37"/>
    </row>
    <row r="226" spans="1:55" x14ac:dyDescent="0.2">
      <c r="B226" s="13">
        <v>7</v>
      </c>
      <c r="C226" s="13" t="s">
        <v>124</v>
      </c>
      <c r="D226" s="75"/>
      <c r="E226" s="37">
        <v>1579012</v>
      </c>
      <c r="F226" s="55"/>
      <c r="G226" s="84"/>
      <c r="H226" s="37"/>
    </row>
    <row r="227" spans="1:55" x14ac:dyDescent="0.2">
      <c r="B227" s="13">
        <v>8</v>
      </c>
      <c r="C227" s="13" t="s">
        <v>125</v>
      </c>
      <c r="D227" s="85"/>
      <c r="E227" s="39">
        <v>6.3680000000000003</v>
      </c>
      <c r="F227" s="57"/>
      <c r="G227" s="86"/>
      <c r="H227" s="39"/>
    </row>
    <row r="228" spans="1:55" x14ac:dyDescent="0.2">
      <c r="D228" s="73"/>
      <c r="G228" s="71"/>
    </row>
    <row r="229" spans="1:55" x14ac:dyDescent="0.2">
      <c r="B229" s="31" t="s">
        <v>132</v>
      </c>
      <c r="D229" s="73"/>
      <c r="G229" s="71"/>
    </row>
    <row r="230" spans="1:55" x14ac:dyDescent="0.2">
      <c r="B230" s="13">
        <v>1</v>
      </c>
      <c r="C230" s="13" t="s">
        <v>120</v>
      </c>
      <c r="D230" s="88"/>
      <c r="E230" s="36">
        <v>45291</v>
      </c>
      <c r="F230" s="54"/>
      <c r="G230" s="83"/>
      <c r="H230" s="36"/>
    </row>
    <row r="231" spans="1:55" x14ac:dyDescent="0.2">
      <c r="B231" s="13">
        <v>2</v>
      </c>
      <c r="C231" s="13" t="s">
        <v>121</v>
      </c>
      <c r="D231" s="75"/>
      <c r="E231" s="37">
        <v>18142</v>
      </c>
      <c r="F231" s="55"/>
      <c r="G231" s="84"/>
      <c r="H231" s="37"/>
    </row>
    <row r="232" spans="1:55" x14ac:dyDescent="0.2">
      <c r="B232" s="13">
        <v>3</v>
      </c>
      <c r="C232" s="13" t="s">
        <v>122</v>
      </c>
      <c r="D232" s="75"/>
      <c r="E232" s="37">
        <v>18142</v>
      </c>
      <c r="F232" s="55"/>
      <c r="G232" s="84"/>
      <c r="H232" s="37"/>
    </row>
    <row r="233" spans="1:55" x14ac:dyDescent="0.2">
      <c r="B233" s="13">
        <v>4</v>
      </c>
      <c r="C233" s="13" t="s">
        <v>123</v>
      </c>
      <c r="D233" s="75"/>
      <c r="E233" s="37">
        <v>-2773</v>
      </c>
      <c r="F233" s="55"/>
      <c r="G233" s="84"/>
      <c r="H233" s="37"/>
    </row>
    <row r="234" spans="1:55" x14ac:dyDescent="0.2">
      <c r="B234" s="13">
        <v>5</v>
      </c>
      <c r="C234" s="13" t="s">
        <v>112</v>
      </c>
      <c r="D234" s="75"/>
      <c r="E234" s="37">
        <v>0</v>
      </c>
      <c r="F234" s="55"/>
      <c r="G234" s="84"/>
      <c r="H234" s="37"/>
    </row>
    <row r="235" spans="1:55" x14ac:dyDescent="0.2">
      <c r="B235" s="13">
        <v>6</v>
      </c>
      <c r="C235" s="13" t="s">
        <v>113</v>
      </c>
      <c r="D235" s="75"/>
      <c r="E235" s="37">
        <v>0</v>
      </c>
      <c r="F235" s="55"/>
      <c r="G235" s="84"/>
      <c r="H235" s="37"/>
    </row>
    <row r="236" spans="1:55" x14ac:dyDescent="0.2">
      <c r="B236" s="13">
        <v>7</v>
      </c>
      <c r="C236" s="13" t="s">
        <v>124</v>
      </c>
      <c r="D236" s="75"/>
      <c r="E236" s="37">
        <v>15369</v>
      </c>
      <c r="F236" s="55"/>
      <c r="G236" s="84"/>
      <c r="H236" s="37"/>
    </row>
    <row r="237" spans="1:55" x14ac:dyDescent="0.2">
      <c r="B237" s="13">
        <v>8</v>
      </c>
      <c r="C237" s="13" t="s">
        <v>125</v>
      </c>
      <c r="D237" s="85"/>
      <c r="E237" s="39">
        <v>5.5430000000000001</v>
      </c>
      <c r="F237" s="57"/>
      <c r="G237" s="86"/>
      <c r="H237" s="39"/>
    </row>
    <row r="240" spans="1:55" s="13" customFormat="1" x14ac:dyDescent="0.2">
      <c r="A240" s="40"/>
      <c r="D240" s="14"/>
      <c r="E240" s="6"/>
      <c r="F240" s="53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14"/>
      <c r="AV240" s="6"/>
      <c r="AW240" s="6"/>
      <c r="AX240" s="6"/>
      <c r="AY240" s="6"/>
      <c r="AZ240" s="6"/>
      <c r="BA240" s="6"/>
      <c r="BB240" s="6"/>
      <c r="BC240" s="6"/>
    </row>
  </sheetData>
  <pageMargins left="0.74803149606299202" right="0.74803149606299202" top="1.02362204724409" bottom="0.75" header="0.23622047244094499" footer="0.5"/>
  <pageSetup scale="61" fitToHeight="0" orientation="portrait" r:id="rId1"/>
  <headerFooter>
    <oddHeader xml:space="preserve">&amp;L&amp;8&amp;K000000The information contained in this exhibit is incomplete without the supporting letter.&amp;R&amp;8
&amp;G
</oddHeader>
    <oddFooter>&amp;L_x000D_&amp;1#&amp;"Calibri"&amp;14&amp;K000000 Business Use&amp;R&amp;"Arial,Bold"&amp;6&amp;K48086Fwtwco.com&amp;"Arial,Regular"&amp;K000000
Proprietary and confidential. For WTW and WTW client use only.</oddFooter>
  </headerFooter>
  <rowBreaks count="2" manualBreakCount="2">
    <brk id="66" max="6" man="1"/>
    <brk id="137" max="6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71" ma:contentTypeDescription="Create a new document." ma:contentTypeScope="" ma:versionID="9e9e9aecc9497b4a3a259a1f9668c82b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3f131de501d1b4714f7781a87fcdd089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5" ma:format="Dropdown" ma:indexed="true" ma:internalName="Year" ma:readOnly="false">
      <xsd:simpleType>
        <xsd:restriction base="dms:Choice">
          <xsd:enumeration value="2025"/>
          <xsd:enumeration value="2024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Testimony"/>
          <xsd:enumeration value="Supplemental Rebuttal Testimony"/>
          <xsd:enumeration value="Sur-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  <xsd:enumeration value="Rate Case NMS/QF Tariffs"/>
          <xsd:enumeration value="Pre-Pay Program"/>
          <xsd:enumeration value="Grandfathering"/>
          <xsd:enumeration value="Net Metering"/>
          <xsd:enumeration value="Pre-Pay – Research"/>
          <xsd:enumeration value="Data Centers"/>
          <xsd:enumeration value="Settlement"/>
          <xsd:enumeration value="Guidance Sheets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8"/>
          <xsd:enumeration value="Schedule 01-5_8-29_40-Revenue Requirements"/>
          <xsd:enumeration value="Schedule 08-14,16-28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5-Regulatory Asse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49-Other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Baryenbruch, Patrick L. (Baryenbruch &amp; Company, LLC)"/>
          <xsd:enumeration value="Bellar, Lonnie E."/>
          <xsd:enumeration value="Bevington, John"/>
          <xsd:enumeration value="Burgos, Julissa"/>
          <xsd:enumeration value="Clements, Chad E."/>
          <xsd:enumeration value="Conroy, Robert M."/>
          <xsd:enumeration value="Crockett, John R."/>
          <xsd:enumeration value="Dylan W. D'Ascendis (ScottMadden, Inc.)"/>
          <xsd:enumeration value="Fackler, Andrea M."/>
          <xsd:enumeration value="Garrett, Christopher M."/>
          <xsd:enumeration value="Hornung, Michael E."/>
          <xsd:enumeration value="Johnson, Daniel"/>
          <xsd:enumeration value="Lovekamp, Rick E."/>
          <xsd:enumeration value="McCombs, Drew T."/>
          <xsd:enumeration value="McFarland, Elizabeth J."/>
          <xsd:enumeration value="McKenzie, Adrien M. (FINCAP, Inc.)"/>
          <xsd:enumeration value="Metts, Heather D."/>
          <xsd:enumeration value="Montgomery, Shannon L."/>
          <xsd:enumeration value="Poplaski, Vincent"/>
          <xsd:enumeration value="Rahn, Derek"/>
          <xsd:enumeration value="Rieth, Tom C."/>
          <xsd:enumeration value="Saunders, Eileen L."/>
          <xsd:enumeration value="Schram, Charles R."/>
          <xsd:enumeration value="Sinclair, David S."/>
          <xsd:enumeration value="Spanos, John J. (Gannett Fleming)"/>
          <xsd:enumeration value="Waldrab, Peter W."/>
          <xsd:enumeration value="Wilson, Stuart"/>
          <xsd:enumeration value="z - eFiled/Filed"/>
          <xsd:enumeration value="Arbough, Daniel K."/>
          <xsd:enumeration value="Blake, Kent W."/>
          <xsd:enumeration value="Leichty, Douglas A."/>
          <xsd:enumeration value="Meiman, Greg J."/>
          <xsd:enumeration value="Murphy, J. Clay"/>
          <xsd:enumeration value="Seelye, Steve (The Prime Group)"/>
          <xsd:enumeration value="Straight, Scott"/>
          <xsd:enumeration value="Thompson, Paul W."/>
          <xsd:enumeration value="Wolfe, John K."/>
          <xsd:enumeration value="Lyons, Tim S. (ScottMadden Inc)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Broadband and Cable Association - KBCA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Rate Case Documents"/>
          <xsd:enumeration value="Pre-Pay Program"/>
          <xsd:enumeration value="Support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VSCC DR14"/>
          <xsd:enumeration value="Supplemental Testimony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Billing Determinants"/>
          <xsd:enumeration value="Cost of Service"/>
          <xsd:enumeration value="Jurisdictional Separation Study"/>
          <xsd:enumeration value="Lead-Lag Study"/>
          <xsd:enumeration value="Revenue Requirement"/>
          <xsd:enumeration value="Testimony"/>
          <xsd:enumeration value="Errata"/>
          <xsd:enumeration value="Base Period Update - Jurisdictional Separation Study"/>
          <xsd:enumeration value="Base Period Update - Revenue Requirement"/>
          <xsd:enumeration value="Financial Planning &amp; Analysis"/>
          <xsd:enumeration value="Financial Planning &amp; Analysis - TEST FILE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DR02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021</Data_x0020_Request_x0020_Question_x0020_No_x002e_>
    <Year xmlns="54fcda00-7b58-44a7-b108-8bd10a8a08ba">2025</Year>
    <Document_x0020_Type xmlns="54fcda00-7b58-44a7-b108-8bd10a8a08ba">Data Requests</Document_x0020_Type>
    <Witness_x0020_Testimony xmlns="54fcda00-7b58-44a7-b108-8bd10a8a08ba" xsi:nil="true"/>
    <Intervemprs xmlns="54fcda00-7b58-44a7-b108-8bd10a8a08ba">Attorney General/KY Industrial Utility Customers - AG/KIUC</Intervemprs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C1829EB6-6EE3-4B2A-B359-7797CF814AF5}"/>
</file>

<file path=customXml/itemProps2.xml><?xml version="1.0" encoding="utf-8"?>
<ds:datastoreItem xmlns:ds="http://schemas.openxmlformats.org/officeDocument/2006/customXml" ds:itemID="{60A1F3A4-336E-4C8A-888F-A183E883FF6D}"/>
</file>

<file path=customXml/itemProps3.xml><?xml version="1.0" encoding="utf-8"?>
<ds:datastoreItem xmlns:ds="http://schemas.openxmlformats.org/officeDocument/2006/customXml" ds:itemID="{55440CDE-0C2C-4817-B529-2903E6AEB180}"/>
</file>

<file path=customXml/itemProps4.xml><?xml version="1.0" encoding="utf-8"?>
<ds:datastoreItem xmlns:ds="http://schemas.openxmlformats.org/officeDocument/2006/customXml" ds:itemID="{7B9DC3B5-CBAD-4ED7-AED1-D2682C494B3B}"/>
</file>

<file path=customXml/itemProps5.xml><?xml version="1.0" encoding="utf-8"?>
<ds:datastoreItem xmlns:ds="http://schemas.openxmlformats.org/officeDocument/2006/customXml" ds:itemID="{EACC62E3-D6E4-41E3-B971-9B5FDE4D83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Pension 2024 Rollforward</vt:lpstr>
      <vt:lpstr>WTW Pension Disclosures (15 Yr)</vt:lpstr>
    </vt:vector>
  </TitlesOfParts>
  <Company>PPL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McCombs, Drew</dc:creator>
  <cp:lastModifiedBy>Cline, Katie</cp:lastModifiedBy>
  <dcterms:created xsi:type="dcterms:W3CDTF">2025-08-08T17:24:27Z</dcterms:created>
  <dcterms:modified xsi:type="dcterms:W3CDTF">2025-08-08T18:55:35Z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e0c8e74a-db15-49f1-980d-3d74f2e3ff07_Enabled">
    <vt:lpwstr>true</vt:lpwstr>
  </property>
  <property fmtid="{D5CDD505-2E9C-101B-9397-08002B2CF9AE}" pid="5" name="MSIP_Label_e0c8e74a-db15-49f1-980d-3d74f2e3ff07_SetDate">
    <vt:lpwstr>2025-08-08T18:18:52Z</vt:lpwstr>
  </property>
  <property fmtid="{D5CDD505-2E9C-101B-9397-08002B2CF9AE}" pid="6" name="MSIP_Label_e0c8e74a-db15-49f1-980d-3d74f2e3ff07_Method">
    <vt:lpwstr>Privileged</vt:lpwstr>
  </property>
  <property fmtid="{D5CDD505-2E9C-101B-9397-08002B2CF9AE}" pid="7" name="MSIP_Label_e0c8e74a-db15-49f1-980d-3d74f2e3ff07_Name">
    <vt:lpwstr>376d9127-3fad-41bb7-827b-657efc89d923</vt:lpwstr>
  </property>
  <property fmtid="{D5CDD505-2E9C-101B-9397-08002B2CF9AE}" pid="8" name="MSIP_Label_e0c8e74a-db15-49f1-980d-3d74f2e3ff07_SiteId">
    <vt:lpwstr>25b79aa0-07c6-4d65-9c80-df92aacdc157</vt:lpwstr>
  </property>
  <property fmtid="{D5CDD505-2E9C-101B-9397-08002B2CF9AE}" pid="9" name="MSIP_Label_e0c8e74a-db15-49f1-980d-3d74f2e3ff07_ActionId">
    <vt:lpwstr>7bcd89c4-17b1-4911-902b-3a4a4378172a</vt:lpwstr>
  </property>
  <property fmtid="{D5CDD505-2E9C-101B-9397-08002B2CF9AE}" pid="10" name="MSIP_Label_e0c8e74a-db15-49f1-980d-3d74f2e3ff07_ContentBits">
    <vt:lpwstr>2</vt:lpwstr>
  </property>
  <property fmtid="{D5CDD505-2E9C-101B-9397-08002B2CF9AE}" pid="11" name="MSIP_Label_e0c8e74a-db15-49f1-980d-3d74f2e3ff07_Tag">
    <vt:lpwstr>10, 0, 1, 1</vt:lpwstr>
  </property>
  <property fmtid="{D5CDD505-2E9C-101B-9397-08002B2CF9AE}" pid="12" name="MSIP_Label_0adee1c6-0c13-46fe-9f7d-d5b32ad2c571_Enabled">
    <vt:lpwstr>true</vt:lpwstr>
  </property>
  <property fmtid="{D5CDD505-2E9C-101B-9397-08002B2CF9AE}" pid="13" name="MSIP_Label_0adee1c6-0c13-46fe-9f7d-d5b32ad2c571_SetDate">
    <vt:lpwstr>2025-08-08T18:43:12Z</vt:lpwstr>
  </property>
  <property fmtid="{D5CDD505-2E9C-101B-9397-08002B2CF9AE}" pid="14" name="MSIP_Label_0adee1c6-0c13-46fe-9f7d-d5b32ad2c571_Method">
    <vt:lpwstr>Privileged</vt:lpwstr>
  </property>
  <property fmtid="{D5CDD505-2E9C-101B-9397-08002B2CF9AE}" pid="15" name="MSIP_Label_0adee1c6-0c13-46fe-9f7d-d5b32ad2c571_Name">
    <vt:lpwstr>0adee1c6-0c13-46fe-9f7d-d5b32ad2c571</vt:lpwstr>
  </property>
  <property fmtid="{D5CDD505-2E9C-101B-9397-08002B2CF9AE}" pid="16" name="MSIP_Label_0adee1c6-0c13-46fe-9f7d-d5b32ad2c571_SiteId">
    <vt:lpwstr>5ee3b0ba-a559-45ee-a69e-6d3e963a3e72</vt:lpwstr>
  </property>
  <property fmtid="{D5CDD505-2E9C-101B-9397-08002B2CF9AE}" pid="17" name="MSIP_Label_0adee1c6-0c13-46fe-9f7d-d5b32ad2c571_ActionId">
    <vt:lpwstr>94a1b867-ce12-4197-8324-97ecaba4a6c5</vt:lpwstr>
  </property>
  <property fmtid="{D5CDD505-2E9C-101B-9397-08002B2CF9AE}" pid="18" name="MSIP_Label_0adee1c6-0c13-46fe-9f7d-d5b32ad2c571_ContentBits">
    <vt:lpwstr>2</vt:lpwstr>
  </property>
  <property fmtid="{D5CDD505-2E9C-101B-9397-08002B2CF9AE}" pid="19" name="MSIP_Label_0adee1c6-0c13-46fe-9f7d-d5b32ad2c571_Tag">
    <vt:lpwstr>10, 0, 1, 1</vt:lpwstr>
  </property>
  <property fmtid="{D5CDD505-2E9C-101B-9397-08002B2CF9AE}" pid="20" name="ContentTypeId">
    <vt:lpwstr>0x0101002D0103853DF7894DB347713A7250CD66</vt:lpwstr>
  </property>
</Properties>
</file>