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41485DC-43CD-4FB2-8D30-B6E308CCB8FD}" xr6:coauthVersionLast="47" xr6:coauthVersionMax="47" xr10:uidLastSave="{00000000-0000-0000-0000-000000000000}"/>
  <bookViews>
    <workbookView xWindow="28680" yWindow="-120" windowWidth="29040" windowHeight="17640" xr2:uid="{17830E8D-72AC-4E20-B430-38CD1773E745}"/>
  </bookViews>
  <sheets>
    <sheet name="Q87 - KU Actuals" sheetId="1" r:id="rId1"/>
    <sheet name="Q87 - Base Period-Test Period" sheetId="2" r:id="rId2"/>
  </sheets>
  <definedNames>
    <definedName name="_xlnm.Print_Area" localSheetId="1">'Q87 - Base Period-Test Period'!$A$1:$AD$30</definedName>
    <definedName name="_xlnm.Print_Titles" localSheetId="1">'Q87 - Base Period-Test Period'!$A:$B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G25" i="2"/>
  <c r="H24" i="2"/>
  <c r="G24" i="2"/>
  <c r="F24" i="2"/>
  <c r="E24" i="2"/>
  <c r="D24" i="2"/>
  <c r="C24" i="2"/>
  <c r="H23" i="2"/>
  <c r="G23" i="2"/>
  <c r="F23" i="2"/>
  <c r="E23" i="2"/>
  <c r="D23" i="2"/>
  <c r="D25" i="2" s="1"/>
  <c r="C23" i="2"/>
  <c r="C25" i="2" s="1"/>
  <c r="H22" i="2"/>
  <c r="G22" i="2"/>
  <c r="F22" i="2"/>
  <c r="F25" i="2" s="1"/>
  <c r="E22" i="2"/>
  <c r="E25" i="2" s="1"/>
  <c r="D22" i="2"/>
  <c r="C22" i="2"/>
  <c r="F20" i="2"/>
  <c r="E20" i="2"/>
  <c r="H19" i="2"/>
  <c r="G19" i="2"/>
  <c r="F19" i="2"/>
  <c r="E19" i="2"/>
  <c r="D19" i="2"/>
  <c r="D20" i="2" s="1"/>
  <c r="C19" i="2"/>
  <c r="C20" i="2" s="1"/>
  <c r="H18" i="2"/>
  <c r="H20" i="2" s="1"/>
  <c r="G18" i="2"/>
  <c r="G20" i="2" s="1"/>
  <c r="F18" i="2"/>
  <c r="E18" i="2"/>
  <c r="D18" i="2"/>
  <c r="C18" i="2"/>
  <c r="F16" i="2"/>
  <c r="E16" i="2"/>
  <c r="H15" i="2"/>
  <c r="G15" i="2"/>
  <c r="F15" i="2"/>
  <c r="E15" i="2"/>
  <c r="D15" i="2"/>
  <c r="D16" i="2" s="1"/>
  <c r="C15" i="2"/>
  <c r="C16" i="2" s="1"/>
  <c r="H14" i="2"/>
  <c r="H16" i="2" s="1"/>
  <c r="G14" i="2"/>
  <c r="G16" i="2" s="1"/>
  <c r="F14" i="2"/>
  <c r="E14" i="2"/>
  <c r="D14" i="2"/>
  <c r="C14" i="2"/>
  <c r="F12" i="2"/>
  <c r="F27" i="2" s="1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D9" i="2"/>
  <c r="C9" i="2"/>
  <c r="H8" i="2"/>
  <c r="H12" i="2" s="1"/>
  <c r="G8" i="2"/>
  <c r="G12" i="2" s="1"/>
  <c r="F8" i="2"/>
  <c r="E8" i="2"/>
  <c r="E12" i="2" s="1"/>
  <c r="E27" i="2" s="1"/>
  <c r="D8" i="2"/>
  <c r="D12" i="2" s="1"/>
  <c r="D27" i="2" s="1"/>
  <c r="C8" i="2"/>
  <c r="C12" i="2" s="1"/>
  <c r="C27" i="2" s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G27" i="2" l="1"/>
  <c r="H27" i="2"/>
  <c r="I27" i="2" l="1"/>
  <c r="J27" i="2" l="1"/>
  <c r="K27" i="2" l="1"/>
  <c r="L27" i="2" l="1"/>
  <c r="M27" i="2" l="1"/>
  <c r="N27" i="2" l="1"/>
  <c r="O27" i="2" l="1"/>
  <c r="P27" i="2" l="1"/>
  <c r="Q27" i="2" l="1"/>
  <c r="R27" i="2" l="1"/>
  <c r="S27" i="2" l="1"/>
  <c r="T27" i="2" l="1"/>
  <c r="U27" i="2" l="1"/>
  <c r="V27" i="2" l="1"/>
  <c r="W27" i="2" l="1"/>
  <c r="X27" i="2" l="1"/>
  <c r="Y27" i="2" l="1"/>
  <c r="Z27" i="2" l="1"/>
  <c r="AA27" i="2" l="1"/>
  <c r="AB27" i="2" l="1"/>
  <c r="AD27" i="2" l="1"/>
  <c r="AC27" i="2"/>
</calcChain>
</file>

<file path=xl/sharedStrings.xml><?xml version="1.0" encoding="utf-8"?>
<sst xmlns="http://schemas.openxmlformats.org/spreadsheetml/2006/main" count="45" uniqueCount="24">
  <si>
    <t>Kentucky Utilities Company</t>
  </si>
  <si>
    <t>FERC Account 165 - Prepayments</t>
  </si>
  <si>
    <t>Actuals</t>
  </si>
  <si>
    <t>Account</t>
  </si>
  <si>
    <t>Account Description</t>
  </si>
  <si>
    <t>PREPAID INSURANCE</t>
  </si>
  <si>
    <t>PREPAID TAXES</t>
  </si>
  <si>
    <t>PREPAID SALES &amp; OTHER TAXES</t>
  </si>
  <si>
    <t>PREPAID OTHER</t>
  </si>
  <si>
    <t>PREPAID IT CONTRACTS</t>
  </si>
  <si>
    <t>PREPAID IT CONTRACTS-LT</t>
  </si>
  <si>
    <t>PREPAID INSURANCE - LONG TERM</t>
  </si>
  <si>
    <t>PREPAID OTHER - INDIRECT</t>
  </si>
  <si>
    <t xml:space="preserve">PREPAID OTHER - INDIRECT - LT </t>
  </si>
  <si>
    <t>PREPAID INSURANCE - INDIRECT</t>
  </si>
  <si>
    <t xml:space="preserve">PREPAID INSURANCE - INDIRECT (PPL ELIM) </t>
  </si>
  <si>
    <t>Total - FERC Account 165</t>
  </si>
  <si>
    <t>Base Period - Test Year</t>
  </si>
  <si>
    <t>Subtotal - PREPAID INSURANCE</t>
  </si>
  <si>
    <t>Subtotal - PREPAID TAXES</t>
  </si>
  <si>
    <t>Subtotal - PREPAID IT CONTRACTS</t>
  </si>
  <si>
    <t>Subtotal - PREPAID OTHER</t>
  </si>
  <si>
    <t>Note:  Forecasted periods are not budgeted to the six digit FERC account.  Therefore, forecasted amounts are shown in total for each subsection.</t>
  </si>
  <si>
    <t>Case No. 2025-00113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</si>
</sst>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-yyyy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color theme="1"/>
      <name val="Times New Roman"/>
      <family val="1"/>
    </font>
    <font>
      <b/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 wrapText="1"/>
    </xf>
    <xf numFmtId="0" fontId="4" fillId="0" borderId="0" xfId="1" applyNumberFormat="1" applyFont="1" applyFill="1" applyBorder="1" applyAlignment="1" applyProtection="1">
      <alignment horizontal="center"/>
    </xf>
    <xf numFmtId="0" fontId="4" fillId="0" borderId="0" xfId="1" applyNumberFormat="1" applyFont="1" applyFill="1" applyBorder="1" applyAlignment="1" applyProtection="1"/>
    <xf numFmtId="5" fontId="3" fillId="0" borderId="0" xfId="1" applyNumberFormat="1" applyFont="1"/>
    <xf numFmtId="165" fontId="3" fillId="0" borderId="0" xfId="1" applyNumberFormat="1" applyFont="1"/>
    <xf numFmtId="0" fontId="5" fillId="0" borderId="0" xfId="1" applyNumberFormat="1" applyFont="1" applyFill="1" applyBorder="1" applyAlignment="1" applyProtection="1">
      <alignment horizontal="left" indent="2"/>
    </xf>
    <xf numFmtId="5" fontId="3" fillId="0" borderId="2" xfId="1" applyNumberFormat="1" applyFont="1" applyBorder="1"/>
    <xf numFmtId="43" fontId="3" fillId="0" borderId="0" xfId="1" applyFont="1"/>
    <xf numFmtId="0" fontId="6" fillId="0" borderId="0" xfId="0" applyFont="1"/>
    <xf numFmtId="164" fontId="2" fillId="0" borderId="0" xfId="0" applyNumberFormat="1" applyFont="1" applyAlignment="1">
      <alignment horizontal="center" wrapText="1"/>
    </xf>
    <xf numFmtId="166" fontId="3" fillId="0" borderId="0" xfId="2" applyNumberFormat="1" applyFont="1" applyFill="1"/>
    <xf numFmtId="165" fontId="3" fillId="0" borderId="0" xfId="1" applyNumberFormat="1" applyFont="1" applyFill="1"/>
    <xf numFmtId="165" fontId="3" fillId="0" borderId="0" xfId="0" applyNumberFormat="1" applyFont="1"/>
    <xf numFmtId="0" fontId="4" fillId="0" borderId="0" xfId="1" applyNumberFormat="1" applyFont="1" applyFill="1" applyBorder="1" applyAlignment="1" applyProtection="1">
      <alignment horizontal="left" indent="2"/>
    </xf>
    <xf numFmtId="165" fontId="3" fillId="0" borderId="3" xfId="1" applyNumberFormat="1" applyFont="1" applyFill="1" applyBorder="1"/>
    <xf numFmtId="0" fontId="7" fillId="0" borderId="0" xfId="1" applyNumberFormat="1" applyFont="1" applyFill="1" applyBorder="1" applyAlignment="1" applyProtection="1">
      <alignment horizontal="left"/>
    </xf>
    <xf numFmtId="0" fontId="4" fillId="0" borderId="0" xfId="1" applyNumberFormat="1" applyFont="1" applyFill="1" applyBorder="1" applyAlignment="1" applyProtection="1">
      <alignment horizontal="left"/>
    </xf>
    <xf numFmtId="166" fontId="2" fillId="0" borderId="2" xfId="2" applyNumberFormat="1" applyFont="1" applyFill="1" applyBorder="1"/>
    <xf numFmtId="0" fontId="4" fillId="0" borderId="0" xfId="1" applyNumberFormat="1" applyFont="1" applyFill="1" applyBorder="1" applyAlignment="1" applyProtection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3952-7470-486B-845A-56D892893287}">
  <sheetPr>
    <pageSetUpPr fitToPage="1"/>
  </sheetPr>
  <dimension ref="A1:P19"/>
  <sheetViews>
    <sheetView tabSelected="1" zoomScaleNormal="100" workbookViewId="0">
      <pane xSplit="2" ySplit="6" topLeftCell="C7" activePane="bottomRight" state="frozen"/>
      <selection activeCell="E31" sqref="E31"/>
      <selection pane="topRight" activeCell="E31" sqref="E31"/>
      <selection pane="bottomLeft" activeCell="E31" sqref="E31"/>
      <selection pane="bottomRight"/>
    </sheetView>
  </sheetViews>
  <sheetFormatPr defaultRowHeight="12.75" x14ac:dyDescent="0.2"/>
  <cols>
    <col min="1" max="1" width="9.5703125" style="2" customWidth="1"/>
    <col min="2" max="2" width="39.28515625" style="2" bestFit="1" customWidth="1"/>
    <col min="3" max="16" width="12" style="2" bestFit="1" customWidth="1"/>
    <col min="17" max="30" width="12.7109375" style="2" customWidth="1"/>
    <col min="31" max="16384" width="9.140625" style="2"/>
  </cols>
  <sheetData>
    <row r="1" spans="1:16" x14ac:dyDescent="0.2">
      <c r="A1" s="1" t="s">
        <v>0</v>
      </c>
    </row>
    <row r="2" spans="1:16" x14ac:dyDescent="0.2">
      <c r="A2" s="1" t="s">
        <v>23</v>
      </c>
    </row>
    <row r="3" spans="1:16" x14ac:dyDescent="0.2">
      <c r="A3" s="1" t="s">
        <v>1</v>
      </c>
    </row>
    <row r="4" spans="1:16" x14ac:dyDescent="0.2">
      <c r="A4" s="1" t="s">
        <v>2</v>
      </c>
    </row>
    <row r="5" spans="1:16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6" s="1" customFormat="1" x14ac:dyDescent="0.2">
      <c r="A6" s="3" t="s">
        <v>3</v>
      </c>
      <c r="B6" s="3" t="s">
        <v>4</v>
      </c>
      <c r="C6" s="4">
        <v>45292</v>
      </c>
      <c r="D6" s="4">
        <v>45323</v>
      </c>
      <c r="E6" s="4">
        <v>45352</v>
      </c>
      <c r="F6" s="4">
        <v>45383</v>
      </c>
      <c r="G6" s="4">
        <v>45413</v>
      </c>
      <c r="H6" s="4">
        <v>45444</v>
      </c>
      <c r="I6" s="4">
        <v>45474</v>
      </c>
      <c r="J6" s="4">
        <v>45505</v>
      </c>
      <c r="K6" s="4">
        <v>45536</v>
      </c>
      <c r="L6" s="4">
        <v>45566</v>
      </c>
      <c r="M6" s="4">
        <v>45597</v>
      </c>
      <c r="N6" s="4">
        <v>45627</v>
      </c>
      <c r="O6" s="4">
        <v>45658</v>
      </c>
      <c r="P6" s="4">
        <v>45689</v>
      </c>
    </row>
    <row r="7" spans="1:16" x14ac:dyDescent="0.2">
      <c r="A7" s="5">
        <v>165001</v>
      </c>
      <c r="B7" s="6" t="s">
        <v>5</v>
      </c>
      <c r="C7" s="7">
        <v>2301975.9899999951</v>
      </c>
      <c r="D7" s="7">
        <v>1389725.9299999983</v>
      </c>
      <c r="E7" s="7">
        <v>477749.90000000084</v>
      </c>
      <c r="F7" s="7">
        <v>9917619.7399999965</v>
      </c>
      <c r="G7" s="7">
        <v>8995511.0399999972</v>
      </c>
      <c r="H7" s="7">
        <v>8073402.339999998</v>
      </c>
      <c r="I7" s="7">
        <v>7151293.6399999913</v>
      </c>
      <c r="J7" s="7">
        <v>6229184.9399999958</v>
      </c>
      <c r="K7" s="7">
        <v>5307076.2399999965</v>
      </c>
      <c r="L7" s="7">
        <v>4384967.5399999954</v>
      </c>
      <c r="M7" s="7">
        <v>3462858.9099999913</v>
      </c>
      <c r="N7" s="7">
        <v>2959216.5599999973</v>
      </c>
      <c r="O7" s="7">
        <v>2197969.5899999873</v>
      </c>
      <c r="P7" s="7">
        <v>1330607.2399999844</v>
      </c>
    </row>
    <row r="8" spans="1:16" x14ac:dyDescent="0.2">
      <c r="A8" s="5">
        <v>165002</v>
      </c>
      <c r="B8" s="6" t="s">
        <v>6</v>
      </c>
      <c r="C8" s="8">
        <v>1250496.9799999995</v>
      </c>
      <c r="D8" s="8">
        <v>1250496.9799999995</v>
      </c>
      <c r="E8" s="8">
        <v>625248.46999999974</v>
      </c>
      <c r="F8" s="8">
        <v>416832.29999999981</v>
      </c>
      <c r="G8" s="8">
        <v>208416.12999999989</v>
      </c>
      <c r="H8" s="8">
        <v>0</v>
      </c>
      <c r="I8" s="8">
        <v>2511541.3399999994</v>
      </c>
      <c r="J8" s="8">
        <v>2283219.3999999994</v>
      </c>
      <c r="K8" s="8">
        <v>2054897.4599999995</v>
      </c>
      <c r="L8" s="8">
        <v>1826575.5199999996</v>
      </c>
      <c r="M8" s="8">
        <v>1598253.5799999991</v>
      </c>
      <c r="N8" s="8">
        <v>1369931.6399999997</v>
      </c>
      <c r="O8" s="8">
        <v>1141609.6999999993</v>
      </c>
      <c r="P8" s="8">
        <v>913287.75999999978</v>
      </c>
    </row>
    <row r="9" spans="1:16" x14ac:dyDescent="0.2">
      <c r="A9" s="5">
        <v>165025</v>
      </c>
      <c r="B9" s="6" t="s">
        <v>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115045.82</v>
      </c>
      <c r="M9" s="8">
        <v>94409.37</v>
      </c>
      <c r="N9" s="8">
        <v>0</v>
      </c>
      <c r="O9" s="8">
        <v>0</v>
      </c>
      <c r="P9" s="8">
        <v>0</v>
      </c>
    </row>
    <row r="10" spans="1:16" x14ac:dyDescent="0.2">
      <c r="A10" s="5">
        <v>165100</v>
      </c>
      <c r="B10" s="6" t="s">
        <v>8</v>
      </c>
      <c r="C10" s="8">
        <v>205973.14999999831</v>
      </c>
      <c r="D10" s="8">
        <v>756660.54999999877</v>
      </c>
      <c r="E10" s="8">
        <v>737935.74999999977</v>
      </c>
      <c r="F10" s="8">
        <v>536991.59</v>
      </c>
      <c r="G10" s="8">
        <v>472711.94999999722</v>
      </c>
      <c r="H10" s="8">
        <v>406250.88999999681</v>
      </c>
      <c r="I10" s="8">
        <v>446242.57999999827</v>
      </c>
      <c r="J10" s="8">
        <v>433150.51999999938</v>
      </c>
      <c r="K10" s="8">
        <v>207723.45999999697</v>
      </c>
      <c r="L10" s="8">
        <v>141547.64999999831</v>
      </c>
      <c r="M10" s="8">
        <v>66176.239999997706</v>
      </c>
      <c r="N10" s="8">
        <v>0.34999999751860744</v>
      </c>
      <c r="O10" s="8">
        <v>0.3499999972857768</v>
      </c>
      <c r="P10" s="8">
        <v>0.34999999660183678</v>
      </c>
    </row>
    <row r="11" spans="1:16" x14ac:dyDescent="0.2">
      <c r="A11" s="5">
        <v>165101</v>
      </c>
      <c r="B11" s="6" t="s">
        <v>9</v>
      </c>
      <c r="C11" s="8">
        <v>4930087.6699999971</v>
      </c>
      <c r="D11" s="8">
        <v>4745551.7300000014</v>
      </c>
      <c r="E11" s="8">
        <v>4556806.8600000087</v>
      </c>
      <c r="F11" s="8">
        <v>5469568.5900000045</v>
      </c>
      <c r="G11" s="8">
        <v>5258324.3399999989</v>
      </c>
      <c r="H11" s="8">
        <v>4804326.679999996</v>
      </c>
      <c r="I11" s="8">
        <v>4670277.3199999938</v>
      </c>
      <c r="J11" s="8">
        <v>4161137.4700000081</v>
      </c>
      <c r="K11" s="8">
        <v>4269031.3999999929</v>
      </c>
      <c r="L11" s="8">
        <v>3885555.6999999983</v>
      </c>
      <c r="M11" s="8">
        <v>3524981.6100000064</v>
      </c>
      <c r="N11" s="8">
        <v>3003821.9600000083</v>
      </c>
      <c r="O11" s="8">
        <v>2929342.7900000019</v>
      </c>
      <c r="P11" s="8">
        <v>2665291.79</v>
      </c>
    </row>
    <row r="12" spans="1:16" x14ac:dyDescent="0.2">
      <c r="A12" s="5">
        <v>165201</v>
      </c>
      <c r="B12" s="6" t="s">
        <v>10</v>
      </c>
      <c r="C12" s="8">
        <v>1251268.0799999998</v>
      </c>
      <c r="D12" s="8">
        <v>1465377.9899999998</v>
      </c>
      <c r="E12" s="8">
        <v>1498917.87</v>
      </c>
      <c r="F12" s="8">
        <v>1445643.1300000001</v>
      </c>
      <c r="G12" s="8">
        <v>1070138.74</v>
      </c>
      <c r="H12" s="8">
        <v>951994.80999999994</v>
      </c>
      <c r="I12" s="8">
        <v>1001444.7100000001</v>
      </c>
      <c r="J12" s="8">
        <v>812210.24000000011</v>
      </c>
      <c r="K12" s="8">
        <v>787727.13</v>
      </c>
      <c r="L12" s="8">
        <v>714966.67000000016</v>
      </c>
      <c r="M12" s="8">
        <v>656083.32000000007</v>
      </c>
      <c r="N12" s="8">
        <v>580615.59</v>
      </c>
      <c r="O12" s="8">
        <v>529770.23999999999</v>
      </c>
      <c r="P12" s="8">
        <v>481858.5</v>
      </c>
    </row>
    <row r="13" spans="1:16" x14ac:dyDescent="0.2">
      <c r="A13" s="5">
        <v>165204</v>
      </c>
      <c r="B13" s="6" t="s">
        <v>11</v>
      </c>
      <c r="C13" s="8">
        <v>-0.10000000020954758</v>
      </c>
      <c r="D13" s="8">
        <v>-0.10000000020954758</v>
      </c>
      <c r="E13" s="8">
        <v>-0.10000000020954758</v>
      </c>
      <c r="F13" s="8">
        <v>-0.10000000020954758</v>
      </c>
      <c r="G13" s="8">
        <v>-0.10000000020954758</v>
      </c>
      <c r="H13" s="8">
        <v>-0.10000000020954758</v>
      </c>
      <c r="I13" s="8">
        <v>-0.10000000020954758</v>
      </c>
      <c r="J13" s="8">
        <v>-0.10000000020954758</v>
      </c>
      <c r="K13" s="8">
        <v>-0.10000000020954758</v>
      </c>
      <c r="L13" s="8">
        <v>-0.10000000020954758</v>
      </c>
      <c r="M13" s="8">
        <v>-0.10000000020954758</v>
      </c>
      <c r="N13" s="8">
        <v>706715.94999999984</v>
      </c>
      <c r="O13" s="8">
        <v>675989.16999999981</v>
      </c>
      <c r="P13" s="8">
        <v>645262.38999999978</v>
      </c>
    </row>
    <row r="14" spans="1:16" x14ac:dyDescent="0.2">
      <c r="A14" s="5">
        <v>165900</v>
      </c>
      <c r="B14" s="6" t="s">
        <v>12</v>
      </c>
      <c r="C14" s="8">
        <v>2228492.2600000007</v>
      </c>
      <c r="D14" s="8">
        <v>2101688.2099999995</v>
      </c>
      <c r="E14" s="8">
        <v>2213645.2899999996</v>
      </c>
      <c r="F14" s="8">
        <v>1914646.2700000003</v>
      </c>
      <c r="G14" s="8">
        <v>1819772.7799999993</v>
      </c>
      <c r="H14" s="8">
        <v>1641761.77</v>
      </c>
      <c r="I14" s="8">
        <v>1123825.9099999995</v>
      </c>
      <c r="J14" s="8">
        <v>2732613.2600000016</v>
      </c>
      <c r="K14" s="8">
        <v>2705136.6100000008</v>
      </c>
      <c r="L14" s="8">
        <v>2204982.2600000012</v>
      </c>
      <c r="M14" s="8">
        <v>1958536.2300000009</v>
      </c>
      <c r="N14" s="8">
        <v>2331421.8000000007</v>
      </c>
      <c r="O14" s="8">
        <v>2178807.92</v>
      </c>
      <c r="P14" s="8">
        <v>1962235.55</v>
      </c>
    </row>
    <row r="15" spans="1:16" x14ac:dyDescent="0.2">
      <c r="A15" s="5">
        <v>165901</v>
      </c>
      <c r="B15" s="6" t="s">
        <v>13</v>
      </c>
      <c r="C15" s="8">
        <v>271967.65000000002</v>
      </c>
      <c r="D15" s="8">
        <v>260736.32</v>
      </c>
      <c r="E15" s="8">
        <v>225392.91999999998</v>
      </c>
      <c r="F15" s="8">
        <v>214161.59</v>
      </c>
      <c r="G15" s="8">
        <v>203244.14</v>
      </c>
      <c r="H15" s="8">
        <v>192326.69</v>
      </c>
      <c r="I15" s="8">
        <v>181409.24</v>
      </c>
      <c r="J15" s="8">
        <v>170491.78999999998</v>
      </c>
      <c r="K15" s="8">
        <v>159574.34</v>
      </c>
      <c r="L15" s="8">
        <v>148656.89000000001</v>
      </c>
      <c r="M15" s="8">
        <v>138200.74</v>
      </c>
      <c r="N15" s="8">
        <v>130017.66</v>
      </c>
      <c r="O15" s="8">
        <v>121834.58</v>
      </c>
      <c r="P15" s="8">
        <v>113651.5</v>
      </c>
    </row>
    <row r="16" spans="1:16" x14ac:dyDescent="0.2">
      <c r="A16" s="5">
        <v>165950</v>
      </c>
      <c r="B16" s="6" t="s">
        <v>14</v>
      </c>
      <c r="C16" s="8">
        <v>2887480.1699999995</v>
      </c>
      <c r="D16" s="8">
        <v>2480667.4300000006</v>
      </c>
      <c r="E16" s="8">
        <v>2161160.33</v>
      </c>
      <c r="F16" s="8">
        <v>1906628.6400000006</v>
      </c>
      <c r="G16" s="8">
        <v>1660116.4500000011</v>
      </c>
      <c r="H16" s="8">
        <v>1413353.1100000013</v>
      </c>
      <c r="I16" s="8">
        <v>1166806.160000002</v>
      </c>
      <c r="J16" s="8">
        <v>920259.23000000231</v>
      </c>
      <c r="K16" s="8">
        <v>1000793.9500000011</v>
      </c>
      <c r="L16" s="8">
        <v>742618.99000000209</v>
      </c>
      <c r="M16" s="8">
        <v>484444.03000000026</v>
      </c>
      <c r="N16" s="8">
        <v>199006.82000000123</v>
      </c>
      <c r="O16" s="8">
        <v>773348.44000000029</v>
      </c>
      <c r="P16" s="8">
        <v>2841544.0600000005</v>
      </c>
    </row>
    <row r="17" spans="1:16" x14ac:dyDescent="0.2">
      <c r="A17" s="5">
        <v>165951</v>
      </c>
      <c r="B17" s="6" t="s">
        <v>15</v>
      </c>
      <c r="C17" s="8"/>
      <c r="D17" s="8">
        <v>183333.34</v>
      </c>
      <c r="E17" s="8">
        <v>165000.01</v>
      </c>
      <c r="F17" s="8">
        <v>146666.68</v>
      </c>
      <c r="G17" s="8">
        <v>128333.35</v>
      </c>
      <c r="H17" s="8">
        <v>110000.02</v>
      </c>
      <c r="I17" s="8">
        <v>91666.69</v>
      </c>
      <c r="J17" s="8">
        <v>73333.36</v>
      </c>
      <c r="K17" s="8">
        <v>55000.03</v>
      </c>
      <c r="L17" s="8">
        <v>36666.699999999997</v>
      </c>
      <c r="M17" s="8">
        <v>18333.37</v>
      </c>
      <c r="N17" s="8">
        <v>0</v>
      </c>
      <c r="O17" s="8">
        <v>3031021.82</v>
      </c>
      <c r="P17" s="8">
        <v>202927.88</v>
      </c>
    </row>
    <row r="18" spans="1:16" ht="13.5" thickBot="1" x14ac:dyDescent="0.25">
      <c r="B18" s="9" t="s">
        <v>16</v>
      </c>
      <c r="C18" s="10">
        <f>SUM(C7:C17)</f>
        <v>15327741.84999999</v>
      </c>
      <c r="D18" s="10">
        <f t="shared" ref="D18:P18" si="0">SUM(D7:D17)</f>
        <v>14634238.379999999</v>
      </c>
      <c r="E18" s="10">
        <f t="shared" si="0"/>
        <v>12661857.300000008</v>
      </c>
      <c r="F18" s="10">
        <f t="shared" si="0"/>
        <v>21968758.429999996</v>
      </c>
      <c r="G18" s="10">
        <f t="shared" si="0"/>
        <v>19816568.82</v>
      </c>
      <c r="H18" s="10">
        <f t="shared" si="0"/>
        <v>17593416.20999999</v>
      </c>
      <c r="I18" s="10">
        <f t="shared" si="0"/>
        <v>18344507.489999983</v>
      </c>
      <c r="J18" s="10">
        <f t="shared" si="0"/>
        <v>17815600.110000007</v>
      </c>
      <c r="K18" s="10">
        <f t="shared" si="0"/>
        <v>16546960.519999988</v>
      </c>
      <c r="L18" s="10">
        <f t="shared" si="0"/>
        <v>14201583.639999997</v>
      </c>
      <c r="M18" s="10">
        <f t="shared" si="0"/>
        <v>12002277.299999995</v>
      </c>
      <c r="N18" s="10">
        <f t="shared" si="0"/>
        <v>11280748.330000006</v>
      </c>
      <c r="O18" s="10">
        <f t="shared" si="0"/>
        <v>13579694.599999987</v>
      </c>
      <c r="P18" s="10">
        <f t="shared" si="0"/>
        <v>11156667.019999983</v>
      </c>
    </row>
    <row r="19" spans="1:16" ht="13.5" thickTop="1" x14ac:dyDescent="0.2">
      <c r="K19" s="11"/>
      <c r="L19" s="11"/>
      <c r="M19" s="11"/>
      <c r="N19" s="11"/>
    </row>
  </sheetData>
  <pageMargins left="0.5" right="0.5" top="0.5" bottom="1" header="0.5" footer="0.5"/>
  <pageSetup scale="58" orientation="landscape" horizontalDpi="90" verticalDpi="90" r:id="rId1"/>
  <headerFooter>
    <oddFooter>&amp;R&amp;"Times New Roman,Bold"Case No. 2025-00113
Attachment to Response to AG/KIUC-1 Question No. 87
Page &amp;P of &amp;N
Fackler/McCombs/Metts</oddFooter>
  </headerFooter>
  <ignoredErrors>
    <ignoredError sqref="C18:P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5A00E-CF12-4B77-98F3-05B383F03A70}">
  <sheetPr>
    <pageSetUpPr fitToPage="1"/>
  </sheetPr>
  <dimension ref="A1:AD30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2.75" x14ac:dyDescent="0.2"/>
  <cols>
    <col min="1" max="1" width="11.28515625" style="2" customWidth="1"/>
    <col min="2" max="2" width="37.85546875" style="2" customWidth="1"/>
    <col min="3" max="30" width="12.7109375" style="2" customWidth="1"/>
    <col min="31" max="16384" width="9.140625" style="2"/>
  </cols>
  <sheetData>
    <row r="1" spans="1:30" x14ac:dyDescent="0.2">
      <c r="A1" s="1" t="s">
        <v>0</v>
      </c>
    </row>
    <row r="2" spans="1:30" x14ac:dyDescent="0.2">
      <c r="A2" s="1" t="s">
        <v>23</v>
      </c>
    </row>
    <row r="3" spans="1:30" x14ac:dyDescent="0.2">
      <c r="A3" s="1" t="s">
        <v>1</v>
      </c>
    </row>
    <row r="4" spans="1:30" x14ac:dyDescent="0.2">
      <c r="A4" s="1" t="s">
        <v>17</v>
      </c>
    </row>
    <row r="5" spans="1:30" x14ac:dyDescent="0.2"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s="1" customFormat="1" x14ac:dyDescent="0.2">
      <c r="A6" s="3" t="s">
        <v>3</v>
      </c>
      <c r="B6" s="3" t="s">
        <v>4</v>
      </c>
      <c r="C6" s="4">
        <v>45536</v>
      </c>
      <c r="D6" s="4">
        <v>45566</v>
      </c>
      <c r="E6" s="4">
        <v>45597</v>
      </c>
      <c r="F6" s="4">
        <v>45627</v>
      </c>
      <c r="G6" s="4">
        <v>45658</v>
      </c>
      <c r="H6" s="4">
        <v>45689</v>
      </c>
      <c r="I6" s="4">
        <v>45717</v>
      </c>
      <c r="J6" s="4">
        <v>45748</v>
      </c>
      <c r="K6" s="4">
        <v>45778</v>
      </c>
      <c r="L6" s="4">
        <v>45809</v>
      </c>
      <c r="M6" s="4">
        <v>45839</v>
      </c>
      <c r="N6" s="4">
        <v>45870</v>
      </c>
      <c r="O6" s="4">
        <v>45901</v>
      </c>
      <c r="P6" s="4">
        <v>45931</v>
      </c>
      <c r="Q6" s="4">
        <v>45962</v>
      </c>
      <c r="R6" s="4">
        <v>45992</v>
      </c>
      <c r="S6" s="4">
        <v>46023</v>
      </c>
      <c r="T6" s="4">
        <v>46054</v>
      </c>
      <c r="U6" s="4">
        <v>46082</v>
      </c>
      <c r="V6" s="4">
        <v>46113</v>
      </c>
      <c r="W6" s="4">
        <v>46143</v>
      </c>
      <c r="X6" s="4">
        <v>46174</v>
      </c>
      <c r="Y6" s="4">
        <v>46204</v>
      </c>
      <c r="Z6" s="4">
        <v>46235</v>
      </c>
      <c r="AA6" s="4">
        <v>46266</v>
      </c>
      <c r="AB6" s="4">
        <v>46296</v>
      </c>
      <c r="AC6" s="4">
        <v>46327</v>
      </c>
      <c r="AD6" s="4">
        <v>46357</v>
      </c>
    </row>
    <row r="7" spans="1:30" s="1" customFormat="1" x14ac:dyDescent="0.2">
      <c r="A7" s="12" t="s">
        <v>5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x14ac:dyDescent="0.2">
      <c r="A8" s="5">
        <v>165001</v>
      </c>
      <c r="B8" s="6" t="s">
        <v>5</v>
      </c>
      <c r="C8" s="14">
        <f>'Q87 - KU Actuals'!K7</f>
        <v>5307076.2399999965</v>
      </c>
      <c r="D8" s="14">
        <f>'Q87 - KU Actuals'!L7</f>
        <v>4384967.5399999954</v>
      </c>
      <c r="E8" s="14">
        <f>'Q87 - KU Actuals'!M7</f>
        <v>3462858.9099999913</v>
      </c>
      <c r="F8" s="14">
        <f>'Q87 - KU Actuals'!N7</f>
        <v>2959216.5599999973</v>
      </c>
      <c r="G8" s="14">
        <f>'Q87 - KU Actuals'!O7</f>
        <v>2197969.5899999873</v>
      </c>
      <c r="H8" s="14">
        <f>'Q87 - KU Actuals'!P7</f>
        <v>1330607.2399999844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x14ac:dyDescent="0.2">
      <c r="A9" s="5">
        <v>165204</v>
      </c>
      <c r="B9" s="6" t="s">
        <v>11</v>
      </c>
      <c r="C9" s="15">
        <f>'Q87 - KU Actuals'!K13</f>
        <v>-0.10000000020954758</v>
      </c>
      <c r="D9" s="15">
        <f>'Q87 - KU Actuals'!L13</f>
        <v>-0.10000000020954758</v>
      </c>
      <c r="E9" s="15">
        <f>'Q87 - KU Actuals'!M13</f>
        <v>-0.10000000020954758</v>
      </c>
      <c r="F9" s="15">
        <f>'Q87 - KU Actuals'!N13</f>
        <v>706715.94999999984</v>
      </c>
      <c r="G9" s="15">
        <f>'Q87 - KU Actuals'!O13</f>
        <v>675989.16999999981</v>
      </c>
      <c r="H9" s="15">
        <f>'Q87 - KU Actuals'!P13</f>
        <v>645262.38999999978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1:30" x14ac:dyDescent="0.2">
      <c r="A10" s="5">
        <v>165950</v>
      </c>
      <c r="B10" s="6" t="s">
        <v>14</v>
      </c>
      <c r="C10" s="15">
        <f>'Q87 - KU Actuals'!K16</f>
        <v>1000793.9500000011</v>
      </c>
      <c r="D10" s="15">
        <f>'Q87 - KU Actuals'!L16</f>
        <v>742618.99000000209</v>
      </c>
      <c r="E10" s="15">
        <f>'Q87 - KU Actuals'!M16</f>
        <v>484444.03000000026</v>
      </c>
      <c r="F10" s="15">
        <f>'Q87 - KU Actuals'!N16</f>
        <v>199006.82000000123</v>
      </c>
      <c r="G10" s="15">
        <f>'Q87 - KU Actuals'!O16</f>
        <v>773348.44000000029</v>
      </c>
      <c r="H10" s="15">
        <f>'Q87 - KU Actuals'!P16</f>
        <v>2841544.0600000005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</row>
    <row r="11" spans="1:30" x14ac:dyDescent="0.2">
      <c r="A11" s="5">
        <v>165951</v>
      </c>
      <c r="B11" s="6" t="s">
        <v>15</v>
      </c>
      <c r="C11" s="15">
        <f>'Q87 - KU Actuals'!K17</f>
        <v>55000.03</v>
      </c>
      <c r="D11" s="15">
        <f>'Q87 - KU Actuals'!L17</f>
        <v>36666.699999999997</v>
      </c>
      <c r="E11" s="15">
        <f>'Q87 - KU Actuals'!M17</f>
        <v>18333.37</v>
      </c>
      <c r="F11" s="15">
        <f>'Q87 - KU Actuals'!N17</f>
        <v>0</v>
      </c>
      <c r="G11" s="15">
        <f>'Q87 - KU Actuals'!O17</f>
        <v>3031021.82</v>
      </c>
      <c r="H11" s="15">
        <f>'Q87 - KU Actuals'!P17</f>
        <v>202927.88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</row>
    <row r="12" spans="1:30" x14ac:dyDescent="0.2">
      <c r="A12" s="5"/>
      <c r="B12" s="17" t="s">
        <v>18</v>
      </c>
      <c r="C12" s="18">
        <f>SUM(C8:C11)</f>
        <v>6362870.1199999973</v>
      </c>
      <c r="D12" s="18">
        <f t="shared" ref="D12:H12" si="0">SUM(D8:D11)</f>
        <v>5164253.1299999971</v>
      </c>
      <c r="E12" s="18">
        <f t="shared" si="0"/>
        <v>3965636.2099999916</v>
      </c>
      <c r="F12" s="18">
        <f t="shared" si="0"/>
        <v>3864939.3299999982</v>
      </c>
      <c r="G12" s="18">
        <f t="shared" si="0"/>
        <v>6678329.0199999874</v>
      </c>
      <c r="H12" s="18">
        <f t="shared" si="0"/>
        <v>5020341.5699999845</v>
      </c>
      <c r="I12" s="18">
        <v>3686223.8099442245</v>
      </c>
      <c r="J12" s="18">
        <v>13558317.638445703</v>
      </c>
      <c r="K12" s="18">
        <v>12270382.554720283</v>
      </c>
      <c r="L12" s="18">
        <v>10982447.470994862</v>
      </c>
      <c r="M12" s="18">
        <v>9694512.387269441</v>
      </c>
      <c r="N12" s="18">
        <v>8725031.0570373535</v>
      </c>
      <c r="O12" s="18">
        <v>7436307.7124386039</v>
      </c>
      <c r="P12" s="18">
        <v>6147584.3678398542</v>
      </c>
      <c r="Q12" s="18">
        <v>5208510.6385744372</v>
      </c>
      <c r="R12" s="18">
        <v>3919787.2939756876</v>
      </c>
      <c r="S12" s="18">
        <v>7544528.1431755666</v>
      </c>
      <c r="T12" s="18">
        <v>6151743.4896983765</v>
      </c>
      <c r="U12" s="18">
        <v>4758958.8362211864</v>
      </c>
      <c r="V12" s="18">
        <v>15959688.742201408</v>
      </c>
      <c r="W12" s="18">
        <v>14370399.879196528</v>
      </c>
      <c r="X12" s="18">
        <v>12781111.016191648</v>
      </c>
      <c r="Y12" s="18">
        <v>11191822.153186768</v>
      </c>
      <c r="Z12" s="18">
        <v>9930540.7290666886</v>
      </c>
      <c r="AA12" s="18">
        <v>8340439.9664606089</v>
      </c>
      <c r="AB12" s="18">
        <v>6750339.2038545292</v>
      </c>
      <c r="AC12" s="18">
        <v>5509888.0565817822</v>
      </c>
      <c r="AD12" s="18">
        <v>3919787.2939757025</v>
      </c>
    </row>
    <row r="13" spans="1:30" x14ac:dyDescent="0.2">
      <c r="A13" s="19" t="s">
        <v>6</v>
      </c>
      <c r="B13" s="6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4" spans="1:30" x14ac:dyDescent="0.2">
      <c r="A14" s="5">
        <v>165002</v>
      </c>
      <c r="B14" s="6" t="s">
        <v>6</v>
      </c>
      <c r="C14" s="15">
        <f>'Q87 - KU Actuals'!K8</f>
        <v>2054897.4599999995</v>
      </c>
      <c r="D14" s="15">
        <f>'Q87 - KU Actuals'!L8</f>
        <v>1826575.5199999996</v>
      </c>
      <c r="E14" s="15">
        <f>'Q87 - KU Actuals'!M8</f>
        <v>1598253.5799999991</v>
      </c>
      <c r="F14" s="15">
        <f>'Q87 - KU Actuals'!N8</f>
        <v>1369931.6399999997</v>
      </c>
      <c r="G14" s="15">
        <f>'Q87 - KU Actuals'!O8</f>
        <v>1141609.6999999993</v>
      </c>
      <c r="H14" s="15">
        <f>'Q87 - KU Actuals'!P8</f>
        <v>913287.75999999978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x14ac:dyDescent="0.2">
      <c r="A15" s="5">
        <v>165025</v>
      </c>
      <c r="B15" s="6" t="s">
        <v>7</v>
      </c>
      <c r="C15" s="15">
        <f>'Q87 - KU Actuals'!K9</f>
        <v>0</v>
      </c>
      <c r="D15" s="15">
        <f>'Q87 - KU Actuals'!L9</f>
        <v>115045.82</v>
      </c>
      <c r="E15" s="15">
        <f>'Q87 - KU Actuals'!M9</f>
        <v>94409.37</v>
      </c>
      <c r="F15" s="15">
        <f>'Q87 - KU Actuals'!N9</f>
        <v>0</v>
      </c>
      <c r="G15" s="15">
        <f>'Q87 - KU Actuals'!O9</f>
        <v>0</v>
      </c>
      <c r="H15" s="15">
        <f>'Q87 - KU Actuals'!P9</f>
        <v>0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x14ac:dyDescent="0.2">
      <c r="A16" s="5"/>
      <c r="B16" s="17" t="s">
        <v>19</v>
      </c>
      <c r="C16" s="18">
        <f>SUM(C14:C15)</f>
        <v>2054897.4599999995</v>
      </c>
      <c r="D16" s="18">
        <f t="shared" ref="D16:H16" si="1">SUM(D14:D15)</f>
        <v>1941621.3399999996</v>
      </c>
      <c r="E16" s="18">
        <f t="shared" si="1"/>
        <v>1692662.9499999993</v>
      </c>
      <c r="F16" s="18">
        <f t="shared" si="1"/>
        <v>1369931.6399999997</v>
      </c>
      <c r="G16" s="18">
        <f t="shared" si="1"/>
        <v>1141609.6999999993</v>
      </c>
      <c r="H16" s="18">
        <f t="shared" si="1"/>
        <v>913287.75999999978</v>
      </c>
      <c r="I16" s="18">
        <v>684965.82025171979</v>
      </c>
      <c r="J16" s="18">
        <v>456643.88050343981</v>
      </c>
      <c r="K16" s="18">
        <v>228321.9407551598</v>
      </c>
      <c r="L16" s="18">
        <v>1.0068797855637968E-3</v>
      </c>
      <c r="M16" s="18">
        <v>2645613.292614833</v>
      </c>
      <c r="N16" s="18">
        <v>2405102.9933777461</v>
      </c>
      <c r="O16" s="18">
        <v>2164592.6941406592</v>
      </c>
      <c r="P16" s="18">
        <v>1924082.3949035723</v>
      </c>
      <c r="Q16" s="18">
        <v>1683572.0956664854</v>
      </c>
      <c r="R16" s="18">
        <v>1443061.7964293985</v>
      </c>
      <c r="S16" s="18">
        <v>1202551.4971923116</v>
      </c>
      <c r="T16" s="18">
        <v>962041.19795522455</v>
      </c>
      <c r="U16" s="18">
        <v>721530.89871813753</v>
      </c>
      <c r="V16" s="18">
        <v>481020.59948105051</v>
      </c>
      <c r="W16" s="18">
        <v>240510.30024396352</v>
      </c>
      <c r="X16" s="18">
        <v>1.0068765259347856E-3</v>
      </c>
      <c r="Y16" s="18">
        <v>2760374.6345397946</v>
      </c>
      <c r="Z16" s="18">
        <v>2509431.4860368026</v>
      </c>
      <c r="AA16" s="18">
        <v>2258488.3375338106</v>
      </c>
      <c r="AB16" s="18">
        <v>2007545.1890308186</v>
      </c>
      <c r="AC16" s="18">
        <v>1756602.0405278266</v>
      </c>
      <c r="AD16" s="18">
        <v>1505658.8920248346</v>
      </c>
    </row>
    <row r="17" spans="1:30" x14ac:dyDescent="0.2">
      <c r="A17" s="19" t="s">
        <v>9</v>
      </c>
      <c r="B17" s="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x14ac:dyDescent="0.2">
      <c r="A18" s="5">
        <v>165101</v>
      </c>
      <c r="B18" s="6" t="s">
        <v>9</v>
      </c>
      <c r="C18" s="15">
        <f>'Q87 - KU Actuals'!K11</f>
        <v>4269031.3999999929</v>
      </c>
      <c r="D18" s="15">
        <f>'Q87 - KU Actuals'!L11</f>
        <v>3885555.6999999983</v>
      </c>
      <c r="E18" s="15">
        <f>'Q87 - KU Actuals'!M11</f>
        <v>3524981.6100000064</v>
      </c>
      <c r="F18" s="15">
        <f>'Q87 - KU Actuals'!N11</f>
        <v>3003821.9600000083</v>
      </c>
      <c r="G18" s="15">
        <f>'Q87 - KU Actuals'!O11</f>
        <v>2929342.7900000019</v>
      </c>
      <c r="H18" s="15">
        <f>'Q87 - KU Actuals'!P11</f>
        <v>2665291.79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</row>
    <row r="19" spans="1:30" x14ac:dyDescent="0.2">
      <c r="A19" s="5">
        <v>165201</v>
      </c>
      <c r="B19" s="6" t="s">
        <v>10</v>
      </c>
      <c r="C19" s="15">
        <f>'Q87 - KU Actuals'!K12</f>
        <v>787727.13</v>
      </c>
      <c r="D19" s="15">
        <f>'Q87 - KU Actuals'!L12</f>
        <v>714966.67000000016</v>
      </c>
      <c r="E19" s="15">
        <f>'Q87 - KU Actuals'!M12</f>
        <v>656083.32000000007</v>
      </c>
      <c r="F19" s="15">
        <f>'Q87 - KU Actuals'!N12</f>
        <v>580615.59</v>
      </c>
      <c r="G19" s="15">
        <f>'Q87 - KU Actuals'!O12</f>
        <v>529770.23999999999</v>
      </c>
      <c r="H19" s="15">
        <f>'Q87 - KU Actuals'!P12</f>
        <v>481858.5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</row>
    <row r="20" spans="1:30" x14ac:dyDescent="0.2">
      <c r="A20" s="5"/>
      <c r="B20" s="17" t="s">
        <v>20</v>
      </c>
      <c r="C20" s="18">
        <f>SUM(C18:C19)</f>
        <v>5056758.5299999928</v>
      </c>
      <c r="D20" s="18">
        <f t="shared" ref="D20:H20" si="2">SUM(D18:D19)</f>
        <v>4600522.3699999982</v>
      </c>
      <c r="E20" s="18">
        <f t="shared" si="2"/>
        <v>4181064.9300000062</v>
      </c>
      <c r="F20" s="18">
        <f t="shared" si="2"/>
        <v>3584437.5500000082</v>
      </c>
      <c r="G20" s="18">
        <f t="shared" si="2"/>
        <v>3459113.0300000021</v>
      </c>
      <c r="H20" s="18">
        <f t="shared" si="2"/>
        <v>3147150.29</v>
      </c>
      <c r="I20" s="18">
        <v>2637663.7401000001</v>
      </c>
      <c r="J20" s="18">
        <v>2297253.7401000001</v>
      </c>
      <c r="K20" s="18">
        <v>2272496.7545999996</v>
      </c>
      <c r="L20" s="18">
        <v>3333177.2245999994</v>
      </c>
      <c r="M20" s="18">
        <v>3206276.1845999993</v>
      </c>
      <c r="N20" s="18">
        <v>2496187.6345999991</v>
      </c>
      <c r="O20" s="18">
        <v>2038016.7481999989</v>
      </c>
      <c r="P20" s="18">
        <v>1651618.519799999</v>
      </c>
      <c r="Q20" s="18">
        <v>1485439.5697999988</v>
      </c>
      <c r="R20" s="18">
        <v>1083944.6895499988</v>
      </c>
      <c r="S20" s="18">
        <v>2812545.9360499987</v>
      </c>
      <c r="T20" s="18">
        <v>2491582.3560499987</v>
      </c>
      <c r="U20" s="18">
        <v>1992998.4410499984</v>
      </c>
      <c r="V20" s="18">
        <v>1661928.6610499984</v>
      </c>
      <c r="W20" s="18">
        <v>1682044.3310499983</v>
      </c>
      <c r="X20" s="18">
        <v>2829105.1910499982</v>
      </c>
      <c r="Y20" s="18">
        <v>2794231.5210499978</v>
      </c>
      <c r="Z20" s="18">
        <v>2086068.8410499976</v>
      </c>
      <c r="AA20" s="18">
        <v>1638858.1110499976</v>
      </c>
      <c r="AB20" s="18">
        <v>1263159.3095499976</v>
      </c>
      <c r="AC20" s="18">
        <v>1102399.2395499973</v>
      </c>
      <c r="AD20" s="18">
        <v>702455.07929999707</v>
      </c>
    </row>
    <row r="21" spans="1:30" x14ac:dyDescent="0.2">
      <c r="A21" s="19" t="s">
        <v>8</v>
      </c>
      <c r="B21" s="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x14ac:dyDescent="0.2">
      <c r="A22" s="5">
        <v>165100</v>
      </c>
      <c r="B22" s="6" t="s">
        <v>8</v>
      </c>
      <c r="C22" s="15">
        <f>'Q87 - KU Actuals'!K10</f>
        <v>207723.45999999697</v>
      </c>
      <c r="D22" s="15">
        <f>'Q87 - KU Actuals'!L10</f>
        <v>141547.64999999831</v>
      </c>
      <c r="E22" s="15">
        <f>'Q87 - KU Actuals'!M10</f>
        <v>66176.239999997706</v>
      </c>
      <c r="F22" s="15">
        <f>'Q87 - KU Actuals'!N10</f>
        <v>0.34999999751860744</v>
      </c>
      <c r="G22" s="15">
        <f>'Q87 - KU Actuals'!O10</f>
        <v>0.3499999972857768</v>
      </c>
      <c r="H22" s="15">
        <f>'Q87 - KU Actuals'!P10</f>
        <v>0.34999999660183678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</row>
    <row r="23" spans="1:30" x14ac:dyDescent="0.2">
      <c r="A23" s="5">
        <v>165900</v>
      </c>
      <c r="B23" s="6" t="s">
        <v>12</v>
      </c>
      <c r="C23" s="15">
        <f>'Q87 - KU Actuals'!K14</f>
        <v>2705136.6100000008</v>
      </c>
      <c r="D23" s="15">
        <f>'Q87 - KU Actuals'!L14</f>
        <v>2204982.2600000012</v>
      </c>
      <c r="E23" s="15">
        <f>'Q87 - KU Actuals'!M14</f>
        <v>1958536.2300000009</v>
      </c>
      <c r="F23" s="15">
        <f>'Q87 - KU Actuals'!N14</f>
        <v>2331421.8000000007</v>
      </c>
      <c r="G23" s="15">
        <f>'Q87 - KU Actuals'!O14</f>
        <v>2178807.92</v>
      </c>
      <c r="H23" s="15">
        <f>'Q87 - KU Actuals'!P14</f>
        <v>1962235.55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</row>
    <row r="24" spans="1:30" x14ac:dyDescent="0.2">
      <c r="A24" s="5">
        <v>165901</v>
      </c>
      <c r="B24" s="6" t="s">
        <v>13</v>
      </c>
      <c r="C24" s="15">
        <f>'Q87 - KU Actuals'!K15</f>
        <v>159574.34</v>
      </c>
      <c r="D24" s="15">
        <f>'Q87 - KU Actuals'!L15</f>
        <v>148656.89000000001</v>
      </c>
      <c r="E24" s="15">
        <f>'Q87 - KU Actuals'!M15</f>
        <v>138200.74</v>
      </c>
      <c r="F24" s="15">
        <f>'Q87 - KU Actuals'!N15</f>
        <v>130017.66</v>
      </c>
      <c r="G24" s="15">
        <f>'Q87 - KU Actuals'!O15</f>
        <v>121834.58</v>
      </c>
      <c r="H24" s="15">
        <f>'Q87 - KU Actuals'!P15</f>
        <v>113651.5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</row>
    <row r="25" spans="1:30" x14ac:dyDescent="0.2">
      <c r="A25" s="19"/>
      <c r="B25" s="17" t="s">
        <v>21</v>
      </c>
      <c r="C25" s="18">
        <f>SUM(C22:C24)</f>
        <v>3072434.4099999978</v>
      </c>
      <c r="D25" s="18">
        <f t="shared" ref="D25:H25" si="3">SUM(D22:D24)</f>
        <v>2495186.7999999998</v>
      </c>
      <c r="E25" s="18">
        <f t="shared" si="3"/>
        <v>2162913.2099999986</v>
      </c>
      <c r="F25" s="18">
        <f t="shared" si="3"/>
        <v>2461439.8099999982</v>
      </c>
      <c r="G25" s="18">
        <f t="shared" si="3"/>
        <v>2300642.8499999973</v>
      </c>
      <c r="H25" s="18">
        <f t="shared" si="3"/>
        <v>2075887.3999999966</v>
      </c>
      <c r="I25" s="18">
        <v>1909858.3799999966</v>
      </c>
      <c r="J25" s="18">
        <v>1743829.3599999966</v>
      </c>
      <c r="K25" s="18">
        <v>1577800.3399999966</v>
      </c>
      <c r="L25" s="18">
        <v>1411771.3199999966</v>
      </c>
      <c r="M25" s="18">
        <v>1245742.2999999966</v>
      </c>
      <c r="N25" s="18">
        <v>1079713.2799999965</v>
      </c>
      <c r="O25" s="18">
        <v>3044769.0599999963</v>
      </c>
      <c r="P25" s="18">
        <v>2852151.8799999962</v>
      </c>
      <c r="Q25" s="18">
        <v>2659534.699999996</v>
      </c>
      <c r="R25" s="18">
        <v>2466917.5199999958</v>
      </c>
      <c r="S25" s="18">
        <v>2433529.4699999955</v>
      </c>
      <c r="T25" s="18">
        <v>2240412.6599999955</v>
      </c>
      <c r="U25" s="18">
        <v>2047295.8499999954</v>
      </c>
      <c r="V25" s="18">
        <v>1854179.0399999954</v>
      </c>
      <c r="W25" s="18">
        <v>1661062.2299999953</v>
      </c>
      <c r="X25" s="18">
        <v>1467945.4199999953</v>
      </c>
      <c r="Y25" s="18">
        <v>1274828.6099999952</v>
      </c>
      <c r="Z25" s="18">
        <v>1081711.7999999952</v>
      </c>
      <c r="AA25" s="18">
        <v>3046267.9499999951</v>
      </c>
      <c r="AB25" s="18">
        <v>2853151.139999995</v>
      </c>
      <c r="AC25" s="18">
        <v>2660034.329999995</v>
      </c>
      <c r="AD25" s="18">
        <v>2466917.5199999949</v>
      </c>
    </row>
    <row r="26" spans="1:30" x14ac:dyDescent="0.2">
      <c r="A26" s="19"/>
      <c r="B26" s="2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3.5" thickBot="1" x14ac:dyDescent="0.25">
      <c r="B27" s="9" t="s">
        <v>16</v>
      </c>
      <c r="C27" s="21">
        <f t="shared" ref="C27:AD27" si="4">C12+C16+C20+C25</f>
        <v>16546960.519999987</v>
      </c>
      <c r="D27" s="21">
        <f t="shared" si="4"/>
        <v>14201583.639999997</v>
      </c>
      <c r="E27" s="21">
        <f t="shared" si="4"/>
        <v>12002277.299999995</v>
      </c>
      <c r="F27" s="21">
        <f t="shared" si="4"/>
        <v>11280748.330000006</v>
      </c>
      <c r="G27" s="21">
        <f t="shared" si="4"/>
        <v>13579694.599999987</v>
      </c>
      <c r="H27" s="21">
        <f t="shared" si="4"/>
        <v>11156667.019999981</v>
      </c>
      <c r="I27" s="21">
        <f t="shared" si="4"/>
        <v>8918711.7502959408</v>
      </c>
      <c r="J27" s="21">
        <f t="shared" si="4"/>
        <v>18056044.619049139</v>
      </c>
      <c r="K27" s="21">
        <f t="shared" si="4"/>
        <v>16349001.590075439</v>
      </c>
      <c r="L27" s="21">
        <f t="shared" si="4"/>
        <v>15727396.016601738</v>
      </c>
      <c r="M27" s="21">
        <f t="shared" si="4"/>
        <v>16792144.16448427</v>
      </c>
      <c r="N27" s="21">
        <f t="shared" si="4"/>
        <v>14706034.965015095</v>
      </c>
      <c r="O27" s="21">
        <f t="shared" si="4"/>
        <v>14683686.21477926</v>
      </c>
      <c r="P27" s="21">
        <f t="shared" si="4"/>
        <v>12575437.16254342</v>
      </c>
      <c r="Q27" s="21">
        <f t="shared" si="4"/>
        <v>11037057.004040917</v>
      </c>
      <c r="R27" s="21">
        <f t="shared" si="4"/>
        <v>8913711.2999550812</v>
      </c>
      <c r="S27" s="21">
        <f t="shared" si="4"/>
        <v>13993155.046417873</v>
      </c>
      <c r="T27" s="21">
        <f t="shared" si="4"/>
        <v>11845779.703703597</v>
      </c>
      <c r="U27" s="21">
        <f t="shared" si="4"/>
        <v>9520784.0259893183</v>
      </c>
      <c r="V27" s="21">
        <f t="shared" si="4"/>
        <v>19956817.042732451</v>
      </c>
      <c r="W27" s="21">
        <f t="shared" si="4"/>
        <v>17954016.740490489</v>
      </c>
      <c r="X27" s="21">
        <f t="shared" si="4"/>
        <v>17078161.62824852</v>
      </c>
      <c r="Y27" s="21">
        <f t="shared" si="4"/>
        <v>18021256.918776557</v>
      </c>
      <c r="Z27" s="21">
        <f t="shared" si="4"/>
        <v>15607752.856153484</v>
      </c>
      <c r="AA27" s="21">
        <f t="shared" si="4"/>
        <v>15284054.365044411</v>
      </c>
      <c r="AB27" s="21">
        <f t="shared" si="4"/>
        <v>12874194.842435339</v>
      </c>
      <c r="AC27" s="21">
        <f t="shared" si="4"/>
        <v>11028923.666659601</v>
      </c>
      <c r="AD27" s="21">
        <f t="shared" si="4"/>
        <v>8594818.7853005305</v>
      </c>
    </row>
    <row r="28" spans="1:30" ht="13.5" thickTop="1" x14ac:dyDescent="0.2">
      <c r="B28" s="2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1:30" x14ac:dyDescent="0.2">
      <c r="B29" s="22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1:30" x14ac:dyDescent="0.2">
      <c r="A30" s="2" t="s">
        <v>22</v>
      </c>
      <c r="B30" s="22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</sheetData>
  <pageMargins left="0.5" right="0.5" top="0.5" bottom="1" header="0.5" footer="0.5"/>
  <pageSetup scale="49" fitToWidth="2" orientation="landscape" horizontalDpi="90" verticalDpi="90" r:id="rId1"/>
  <headerFooter>
    <oddFooter>&amp;R&amp;"Times New Roman,Bold"Case No. 2025-00113
Attachment to Response to AG/KIUC-1 Question No. 87
Page &amp;P of &amp;N
Fackler/McCombs/Metts</oddFooter>
  </headerFooter>
  <rowBreaks count="1" manualBreakCount="1">
    <brk id="27" max="16383" man="1"/>
  </rowBreaks>
  <colBreaks count="1" manualBreakCount="1">
    <brk id="16" max="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DR01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087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Attorney General/KY Industrial Utility Customers - AG/KIUC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C312B4DB-2C50-47FD-80FB-0B4DCFA9888F}"/>
</file>

<file path=customXml/itemProps2.xml><?xml version="1.0" encoding="utf-8"?>
<ds:datastoreItem xmlns:ds="http://schemas.openxmlformats.org/officeDocument/2006/customXml" ds:itemID="{A6D1626E-0F88-4C0A-90AE-911E2BC5B737}"/>
</file>

<file path=customXml/itemProps3.xml><?xml version="1.0" encoding="utf-8"?>
<ds:datastoreItem xmlns:ds="http://schemas.openxmlformats.org/officeDocument/2006/customXml" ds:itemID="{A61A29D9-7433-4F5B-93D0-98C1E09F9E1B}"/>
</file>

<file path=customXml/itemProps4.xml><?xml version="1.0" encoding="utf-8"?>
<ds:datastoreItem xmlns:ds="http://schemas.openxmlformats.org/officeDocument/2006/customXml" ds:itemID="{92261871-D528-4FF3-B0E5-20EED6531B13}"/>
</file>

<file path=customXml/itemProps5.xml><?xml version="1.0" encoding="utf-8"?>
<ds:datastoreItem xmlns:ds="http://schemas.openxmlformats.org/officeDocument/2006/customXml" ds:itemID="{63F71F22-0D76-41B5-88DD-FD0F9B822F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Q87 - KU Actuals</vt:lpstr>
      <vt:lpstr>Q87 - Base Period-Test Period</vt:lpstr>
      <vt:lpstr>'Q87 - Base Period-Test Period'!Print_Area</vt:lpstr>
      <vt:lpstr>'Q87 - Base Period-Test Period'!Print_Titles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2025-07-06T17:39:17Z</dcterms:created>
  <dcterms:modified xsi:type="dcterms:W3CDTF">2025-07-06T17:39:24Z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0x0101002D0103853DF7894DB347713A7250CD66</vt:lpwstr>
  </property>
</Properties>
</file>