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A\Documents\Projects\ROE Studies\MPG Projects\11880 - KU&amp;LG&amp;E - Electric -\Workpapers\MPG Public WPs\"/>
    </mc:Choice>
  </mc:AlternateContent>
  <xr:revisionPtr revIDLastSave="0" documentId="8_{F1DABEDB-868C-4352-BBAB-AD81E73E1EBA}" xr6:coauthVersionLast="47" xr6:coauthVersionMax="47" xr10:uidLastSave="{00000000-0000-0000-0000-000000000000}"/>
  <bookViews>
    <workbookView xWindow="33030" yWindow="375" windowWidth="15375" windowHeight="7875" xr2:uid="{00000000-000D-0000-FFFF-FFFF00000000}"/>
  </bookViews>
  <sheets>
    <sheet name="Figure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Figure!$A$1:$F$34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H40" i="1" s="1"/>
  <c r="F58" i="1" s="1"/>
  <c r="A57" i="1"/>
  <c r="D57" i="1"/>
  <c r="E57" i="1"/>
  <c r="F57" i="1"/>
  <c r="C57" i="1"/>
  <c r="B58" i="1"/>
  <c r="B57" i="1"/>
  <c r="G40" i="1"/>
  <c r="E58" i="1" s="1"/>
  <c r="E40" i="1"/>
  <c r="C58" i="1" s="1"/>
  <c r="D41" i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C41" i="1"/>
  <c r="A41" i="1"/>
  <c r="B59" i="1" s="1"/>
  <c r="A58" i="1" l="1"/>
  <c r="B41" i="1"/>
  <c r="A59" i="1" s="1"/>
  <c r="G41" i="1"/>
  <c r="E59" i="1" s="1"/>
  <c r="E41" i="1"/>
  <c r="C59" i="1" s="1"/>
  <c r="F40" i="1"/>
  <c r="D58" i="1" s="1"/>
  <c r="A42" i="1"/>
  <c r="C42" i="1"/>
  <c r="A43" i="1" l="1"/>
  <c r="B42" i="1"/>
  <c r="A60" i="1" s="1"/>
  <c r="E42" i="1"/>
  <c r="C60" i="1" s="1"/>
  <c r="A44" i="1"/>
  <c r="B44" i="1" s="1"/>
  <c r="A62" i="1" s="1"/>
  <c r="B60" i="1"/>
  <c r="F41" i="1"/>
  <c r="D59" i="1" s="1"/>
  <c r="H41" i="1"/>
  <c r="F59" i="1" s="1"/>
  <c r="B62" i="1"/>
  <c r="G42" i="1"/>
  <c r="E60" i="1" s="1"/>
  <c r="C43" i="1"/>
  <c r="A45" i="1" l="1"/>
  <c r="B45" i="1" s="1"/>
  <c r="A63" i="1" s="1"/>
  <c r="B61" i="1"/>
  <c r="B43" i="1"/>
  <c r="A61" i="1" s="1"/>
  <c r="F42" i="1"/>
  <c r="D60" i="1" s="1"/>
  <c r="H42" i="1"/>
  <c r="F60" i="1" s="1"/>
  <c r="B63" i="1"/>
  <c r="C44" i="1"/>
  <c r="F44" i="1" s="1"/>
  <c r="D62" i="1" s="1"/>
  <c r="G43" i="1"/>
  <c r="E61" i="1" s="1"/>
  <c r="E43" i="1"/>
  <c r="C61" i="1" s="1"/>
  <c r="A46" i="1"/>
  <c r="B46" i="1" s="1"/>
  <c r="A64" i="1" s="1"/>
  <c r="F43" i="1" l="1"/>
  <c r="D61" i="1" s="1"/>
  <c r="H43" i="1"/>
  <c r="F61" i="1" s="1"/>
  <c r="C45" i="1"/>
  <c r="F45" i="1" s="1"/>
  <c r="D63" i="1" s="1"/>
  <c r="H44" i="1"/>
  <c r="F62" i="1" s="1"/>
  <c r="G44" i="1"/>
  <c r="E62" i="1" s="1"/>
  <c r="E44" i="1"/>
  <c r="C62" i="1" s="1"/>
  <c r="B64" i="1"/>
  <c r="A47" i="1"/>
  <c r="B47" i="1" s="1"/>
  <c r="A65" i="1" s="1"/>
  <c r="B65" i="1" l="1"/>
  <c r="C46" i="1"/>
  <c r="H45" i="1"/>
  <c r="F63" i="1" s="1"/>
  <c r="G45" i="1"/>
  <c r="E63" i="1" s="1"/>
  <c r="E45" i="1"/>
  <c r="C63" i="1" s="1"/>
  <c r="F46" i="1"/>
  <c r="D64" i="1" s="1"/>
  <c r="A48" i="1"/>
  <c r="B48" i="1" s="1"/>
  <c r="A66" i="1" s="1"/>
  <c r="C47" i="1" l="1"/>
  <c r="F47" i="1" s="1"/>
  <c r="D65" i="1" s="1"/>
  <c r="H46" i="1"/>
  <c r="F64" i="1" s="1"/>
  <c r="G46" i="1"/>
  <c r="E64" i="1" s="1"/>
  <c r="E46" i="1"/>
  <c r="C64" i="1" s="1"/>
  <c r="B66" i="1"/>
  <c r="A49" i="1"/>
  <c r="B49" i="1" s="1"/>
  <c r="A67" i="1" s="1"/>
  <c r="B67" i="1" l="1"/>
  <c r="C48" i="1"/>
  <c r="F48" i="1" s="1"/>
  <c r="D66" i="1" s="1"/>
  <c r="H47" i="1"/>
  <c r="F65" i="1" s="1"/>
  <c r="G47" i="1"/>
  <c r="E65" i="1" s="1"/>
  <c r="E47" i="1"/>
  <c r="C65" i="1" s="1"/>
  <c r="A50" i="1"/>
  <c r="B50" i="1" s="1"/>
  <c r="A68" i="1" s="1"/>
  <c r="C49" i="1" l="1"/>
  <c r="H48" i="1"/>
  <c r="F66" i="1" s="1"/>
  <c r="G48" i="1"/>
  <c r="E66" i="1" s="1"/>
  <c r="E48" i="1"/>
  <c r="C66" i="1" s="1"/>
  <c r="F49" i="1"/>
  <c r="D67" i="1" s="1"/>
  <c r="B68" i="1"/>
  <c r="A51" i="1"/>
  <c r="B51" i="1" s="1"/>
  <c r="A69" i="1" s="1"/>
  <c r="C50" i="1" l="1"/>
  <c r="H49" i="1"/>
  <c r="F67" i="1" s="1"/>
  <c r="G49" i="1"/>
  <c r="E67" i="1" s="1"/>
  <c r="E49" i="1"/>
  <c r="C67" i="1" s="1"/>
  <c r="F50" i="1"/>
  <c r="D68" i="1" s="1"/>
  <c r="B69" i="1"/>
  <c r="A52" i="1"/>
  <c r="B52" i="1" s="1"/>
  <c r="A70" i="1" s="1"/>
  <c r="C51" i="1" l="1"/>
  <c r="H50" i="1"/>
  <c r="F68" i="1" s="1"/>
  <c r="G50" i="1"/>
  <c r="E68" i="1" s="1"/>
  <c r="E50" i="1"/>
  <c r="C68" i="1" s="1"/>
  <c r="F51" i="1"/>
  <c r="D69" i="1" s="1"/>
  <c r="B70" i="1"/>
  <c r="A53" i="1"/>
  <c r="B53" i="1" s="1"/>
  <c r="A71" i="1" s="1"/>
  <c r="C52" i="1" l="1"/>
  <c r="H51" i="1"/>
  <c r="F69" i="1" s="1"/>
  <c r="G51" i="1"/>
  <c r="E69" i="1" s="1"/>
  <c r="E51" i="1"/>
  <c r="C69" i="1" s="1"/>
  <c r="F52" i="1"/>
  <c r="D70" i="1" s="1"/>
  <c r="B71" i="1"/>
  <c r="A54" i="1"/>
  <c r="B54" i="1" s="1"/>
  <c r="A72" i="1" s="1"/>
  <c r="C53" i="1" l="1"/>
  <c r="H52" i="1"/>
  <c r="F70" i="1" s="1"/>
  <c r="G52" i="1"/>
  <c r="E70" i="1" s="1"/>
  <c r="E52" i="1"/>
  <c r="C70" i="1" s="1"/>
  <c r="B72" i="1"/>
  <c r="C54" i="1" l="1"/>
  <c r="H53" i="1"/>
  <c r="F71" i="1" s="1"/>
  <c r="G53" i="1"/>
  <c r="E71" i="1" s="1"/>
  <c r="E53" i="1"/>
  <c r="C71" i="1" s="1"/>
  <c r="F54" i="1"/>
  <c r="D72" i="1" s="1"/>
  <c r="F53" i="1"/>
  <c r="D71" i="1" s="1"/>
  <c r="H54" i="1" l="1"/>
  <c r="F72" i="1" s="1"/>
  <c r="G54" i="1"/>
  <c r="E72" i="1" s="1"/>
  <c r="E54" i="1"/>
  <c r="C72" i="1" s="1"/>
</calcChain>
</file>

<file path=xl/sharedStrings.xml><?xml version="1.0" encoding="utf-8"?>
<sst xmlns="http://schemas.openxmlformats.org/spreadsheetml/2006/main" count="13" uniqueCount="13">
  <si>
    <t>Raw Beta</t>
  </si>
  <si>
    <t>RFR</t>
  </si>
  <si>
    <t>MRP</t>
  </si>
  <si>
    <t>CAPM E(r)</t>
  </si>
  <si>
    <t>ECAPM E(r)</t>
  </si>
  <si>
    <t>CAPM - Raw Beta</t>
  </si>
  <si>
    <t>ECAPM - Raw Beta</t>
  </si>
  <si>
    <t>CAPM - VL Beta</t>
  </si>
  <si>
    <t>ECAPM - VL Beta</t>
  </si>
  <si>
    <t>Assumptions:</t>
  </si>
  <si>
    <t>VL Beta</t>
  </si>
  <si>
    <t>Market Risk Premium is 7.50%</t>
  </si>
  <si>
    <t>Risk-Free Rate is 3.50%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</si>
</sst>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0" fontId="2" fillId="0" borderId="0" xfId="1" applyNumberFormat="1" applyFont="1"/>
    <xf numFmtId="10" fontId="2" fillId="0" borderId="0" xfId="0" applyNumberFormat="1" applyFont="1"/>
    <xf numFmtId="10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6</a:t>
            </a:r>
          </a:p>
          <a:p>
            <a:pPr>
              <a:defRPr/>
            </a:pPr>
            <a:r>
              <a:rPr lang="en-US"/>
              <a:t>Variations of the CAPM</a:t>
            </a:r>
          </a:p>
        </c:rich>
      </c:tx>
      <c:layout>
        <c:manualLayout>
          <c:xMode val="edge"/>
          <c:yMode val="edge"/>
          <c:x val="0.35222216017324076"/>
          <c:y val="1.19140134690267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Figure!$C$57</c:f>
              <c:strCache>
                <c:ptCount val="1"/>
                <c:pt idx="0">
                  <c:v>CAPM - Raw Beta</c:v>
                </c:pt>
              </c:strCache>
            </c:strRef>
          </c:tx>
          <c:spPr>
            <a:ln w="19050"/>
          </c:spPr>
          <c:cat>
            <c:multiLvlStrRef>
              <c:f>Figure!$A$58:$B$72</c:f>
              <c:multiLvlStrCache>
                <c:ptCount val="15"/>
                <c:lvl>
                  <c:pt idx="0">
                    <c:v>0.00</c:v>
                  </c:pt>
                  <c:pt idx="1">
                    <c:v>0.10</c:v>
                  </c:pt>
                  <c:pt idx="2">
                    <c:v>0.20</c:v>
                  </c:pt>
                  <c:pt idx="3">
                    <c:v>0.30</c:v>
                  </c:pt>
                  <c:pt idx="4">
                    <c:v>0.40</c:v>
                  </c:pt>
                  <c:pt idx="5">
                    <c:v>0.50</c:v>
                  </c:pt>
                  <c:pt idx="6">
                    <c:v>0.60</c:v>
                  </c:pt>
                  <c:pt idx="7">
                    <c:v>0.70</c:v>
                  </c:pt>
                  <c:pt idx="8">
                    <c:v>0.80</c:v>
                  </c:pt>
                  <c:pt idx="9">
                    <c:v>0.90</c:v>
                  </c:pt>
                  <c:pt idx="10">
                    <c:v>1.00</c:v>
                  </c:pt>
                  <c:pt idx="11">
                    <c:v>1.10</c:v>
                  </c:pt>
                  <c:pt idx="12">
                    <c:v>1.20</c:v>
                  </c:pt>
                  <c:pt idx="13">
                    <c:v>1.30</c:v>
                  </c:pt>
                  <c:pt idx="14">
                    <c:v>1.40</c:v>
                  </c:pt>
                </c:lvl>
                <c:lvl>
                  <c:pt idx="0">
                    <c:v>0.35</c:v>
                  </c:pt>
                  <c:pt idx="1">
                    <c:v>0.42</c:v>
                  </c:pt>
                  <c:pt idx="2">
                    <c:v>0.48</c:v>
                  </c:pt>
                  <c:pt idx="3">
                    <c:v>0.55</c:v>
                  </c:pt>
                  <c:pt idx="4">
                    <c:v>0.62</c:v>
                  </c:pt>
                  <c:pt idx="5">
                    <c:v>0.69</c:v>
                  </c:pt>
                  <c:pt idx="6">
                    <c:v>0.75</c:v>
                  </c:pt>
                  <c:pt idx="7">
                    <c:v>0.82</c:v>
                  </c:pt>
                  <c:pt idx="8">
                    <c:v>0.89</c:v>
                  </c:pt>
                  <c:pt idx="9">
                    <c:v>0.95</c:v>
                  </c:pt>
                  <c:pt idx="10">
                    <c:v>1.02</c:v>
                  </c:pt>
                  <c:pt idx="11">
                    <c:v>1.09</c:v>
                  </c:pt>
                  <c:pt idx="12">
                    <c:v>1.15</c:v>
                  </c:pt>
                  <c:pt idx="13">
                    <c:v>1.22</c:v>
                  </c:pt>
                  <c:pt idx="14">
                    <c:v>1.29</c:v>
                  </c:pt>
                </c:lvl>
              </c:multiLvlStrCache>
            </c:multiLvlStrRef>
          </c:cat>
          <c:val>
            <c:numRef>
              <c:f>Figure!$C$58:$C$72</c:f>
              <c:numCache>
                <c:formatCode>0.00%</c:formatCode>
                <c:ptCount val="15"/>
                <c:pt idx="0">
                  <c:v>3.5000000000000003E-2</c:v>
                </c:pt>
                <c:pt idx="1">
                  <c:v>4.2500000000000003E-2</c:v>
                </c:pt>
                <c:pt idx="2">
                  <c:v>0.05</c:v>
                </c:pt>
                <c:pt idx="3">
                  <c:v>5.7500000000000009E-2</c:v>
                </c:pt>
                <c:pt idx="4">
                  <c:v>6.5000000000000002E-2</c:v>
                </c:pt>
                <c:pt idx="5">
                  <c:v>7.2500000000000009E-2</c:v>
                </c:pt>
                <c:pt idx="6">
                  <c:v>0.08</c:v>
                </c:pt>
                <c:pt idx="7">
                  <c:v>8.7499999999999994E-2</c:v>
                </c:pt>
                <c:pt idx="8">
                  <c:v>9.5000000000000001E-2</c:v>
                </c:pt>
                <c:pt idx="9">
                  <c:v>0.10249999999999999</c:v>
                </c:pt>
                <c:pt idx="10">
                  <c:v>0.10999999999999999</c:v>
                </c:pt>
                <c:pt idx="11">
                  <c:v>0.11749999999999999</c:v>
                </c:pt>
                <c:pt idx="12">
                  <c:v>0.125</c:v>
                </c:pt>
                <c:pt idx="13">
                  <c:v>0.13250000000000001</c:v>
                </c:pt>
                <c:pt idx="1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9-4415-80C3-9DBE39EC7733}"/>
            </c:ext>
          </c:extLst>
        </c:ser>
        <c:ser>
          <c:idx val="2"/>
          <c:order val="1"/>
          <c:tx>
            <c:strRef>
              <c:f>Figure!$D$57</c:f>
              <c:strCache>
                <c:ptCount val="1"/>
                <c:pt idx="0">
                  <c:v>CAPM - VL Beta</c:v>
                </c:pt>
              </c:strCache>
            </c:strRef>
          </c:tx>
          <c:spPr>
            <a:ln w="19050"/>
          </c:spPr>
          <c:cat>
            <c:multiLvlStrRef>
              <c:f>Figure!$A$58:$B$72</c:f>
              <c:multiLvlStrCache>
                <c:ptCount val="15"/>
                <c:lvl>
                  <c:pt idx="0">
                    <c:v>0.00</c:v>
                  </c:pt>
                  <c:pt idx="1">
                    <c:v>0.10</c:v>
                  </c:pt>
                  <c:pt idx="2">
                    <c:v>0.20</c:v>
                  </c:pt>
                  <c:pt idx="3">
                    <c:v>0.30</c:v>
                  </c:pt>
                  <c:pt idx="4">
                    <c:v>0.40</c:v>
                  </c:pt>
                  <c:pt idx="5">
                    <c:v>0.50</c:v>
                  </c:pt>
                  <c:pt idx="6">
                    <c:v>0.60</c:v>
                  </c:pt>
                  <c:pt idx="7">
                    <c:v>0.70</c:v>
                  </c:pt>
                  <c:pt idx="8">
                    <c:v>0.80</c:v>
                  </c:pt>
                  <c:pt idx="9">
                    <c:v>0.90</c:v>
                  </c:pt>
                  <c:pt idx="10">
                    <c:v>1.00</c:v>
                  </c:pt>
                  <c:pt idx="11">
                    <c:v>1.10</c:v>
                  </c:pt>
                  <c:pt idx="12">
                    <c:v>1.20</c:v>
                  </c:pt>
                  <c:pt idx="13">
                    <c:v>1.30</c:v>
                  </c:pt>
                  <c:pt idx="14">
                    <c:v>1.40</c:v>
                  </c:pt>
                </c:lvl>
                <c:lvl>
                  <c:pt idx="0">
                    <c:v>0.35</c:v>
                  </c:pt>
                  <c:pt idx="1">
                    <c:v>0.42</c:v>
                  </c:pt>
                  <c:pt idx="2">
                    <c:v>0.48</c:v>
                  </c:pt>
                  <c:pt idx="3">
                    <c:v>0.55</c:v>
                  </c:pt>
                  <c:pt idx="4">
                    <c:v>0.62</c:v>
                  </c:pt>
                  <c:pt idx="5">
                    <c:v>0.69</c:v>
                  </c:pt>
                  <c:pt idx="6">
                    <c:v>0.75</c:v>
                  </c:pt>
                  <c:pt idx="7">
                    <c:v>0.82</c:v>
                  </c:pt>
                  <c:pt idx="8">
                    <c:v>0.89</c:v>
                  </c:pt>
                  <c:pt idx="9">
                    <c:v>0.95</c:v>
                  </c:pt>
                  <c:pt idx="10">
                    <c:v>1.02</c:v>
                  </c:pt>
                  <c:pt idx="11">
                    <c:v>1.09</c:v>
                  </c:pt>
                  <c:pt idx="12">
                    <c:v>1.15</c:v>
                  </c:pt>
                  <c:pt idx="13">
                    <c:v>1.22</c:v>
                  </c:pt>
                  <c:pt idx="14">
                    <c:v>1.29</c:v>
                  </c:pt>
                </c:lvl>
              </c:multiLvlStrCache>
            </c:multiLvlStrRef>
          </c:cat>
          <c:val>
            <c:numRef>
              <c:f>Figure!$D$58:$D$72</c:f>
              <c:numCache>
                <c:formatCode>0.00%</c:formatCode>
                <c:ptCount val="15"/>
                <c:pt idx="0">
                  <c:v>6.1249999999999999E-2</c:v>
                </c:pt>
                <c:pt idx="1">
                  <c:v>6.6275000000000001E-2</c:v>
                </c:pt>
                <c:pt idx="2">
                  <c:v>7.1300000000000002E-2</c:v>
                </c:pt>
                <c:pt idx="3">
                  <c:v>7.6325000000000004E-2</c:v>
                </c:pt>
                <c:pt idx="4">
                  <c:v>8.1350000000000006E-2</c:v>
                </c:pt>
                <c:pt idx="5">
                  <c:v>8.6375000000000007E-2</c:v>
                </c:pt>
                <c:pt idx="6">
                  <c:v>9.1400000000000009E-2</c:v>
                </c:pt>
                <c:pt idx="7">
                  <c:v>9.6424999999999997E-2</c:v>
                </c:pt>
                <c:pt idx="8">
                  <c:v>0.10145</c:v>
                </c:pt>
                <c:pt idx="9">
                  <c:v>0.106475</c:v>
                </c:pt>
                <c:pt idx="10">
                  <c:v>0.1115</c:v>
                </c:pt>
                <c:pt idx="11">
                  <c:v>0.116525</c:v>
                </c:pt>
                <c:pt idx="12">
                  <c:v>0.12154999999999999</c:v>
                </c:pt>
                <c:pt idx="13">
                  <c:v>0.12657499999999999</c:v>
                </c:pt>
                <c:pt idx="14">
                  <c:v>0.13160000000000002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9-4415-80C3-9DBE39EC7733}"/>
            </c:ext>
          </c:extLst>
        </c:ser>
        <c:ser>
          <c:idx val="3"/>
          <c:order val="2"/>
          <c:tx>
            <c:strRef>
              <c:f>Figure!$E$57</c:f>
              <c:strCache>
                <c:ptCount val="1"/>
                <c:pt idx="0">
                  <c:v>ECAPM - Raw Beta</c:v>
                </c:pt>
              </c:strCache>
            </c:strRef>
          </c:tx>
          <c:spPr>
            <a:ln w="19050"/>
          </c:spPr>
          <c:cat>
            <c:multiLvlStrRef>
              <c:f>Figure!$A$58:$B$72</c:f>
              <c:multiLvlStrCache>
                <c:ptCount val="15"/>
                <c:lvl>
                  <c:pt idx="0">
                    <c:v>0.00</c:v>
                  </c:pt>
                  <c:pt idx="1">
                    <c:v>0.10</c:v>
                  </c:pt>
                  <c:pt idx="2">
                    <c:v>0.20</c:v>
                  </c:pt>
                  <c:pt idx="3">
                    <c:v>0.30</c:v>
                  </c:pt>
                  <c:pt idx="4">
                    <c:v>0.40</c:v>
                  </c:pt>
                  <c:pt idx="5">
                    <c:v>0.50</c:v>
                  </c:pt>
                  <c:pt idx="6">
                    <c:v>0.60</c:v>
                  </c:pt>
                  <c:pt idx="7">
                    <c:v>0.70</c:v>
                  </c:pt>
                  <c:pt idx="8">
                    <c:v>0.80</c:v>
                  </c:pt>
                  <c:pt idx="9">
                    <c:v>0.90</c:v>
                  </c:pt>
                  <c:pt idx="10">
                    <c:v>1.00</c:v>
                  </c:pt>
                  <c:pt idx="11">
                    <c:v>1.10</c:v>
                  </c:pt>
                  <c:pt idx="12">
                    <c:v>1.20</c:v>
                  </c:pt>
                  <c:pt idx="13">
                    <c:v>1.30</c:v>
                  </c:pt>
                  <c:pt idx="14">
                    <c:v>1.40</c:v>
                  </c:pt>
                </c:lvl>
                <c:lvl>
                  <c:pt idx="0">
                    <c:v>0.35</c:v>
                  </c:pt>
                  <c:pt idx="1">
                    <c:v>0.42</c:v>
                  </c:pt>
                  <c:pt idx="2">
                    <c:v>0.48</c:v>
                  </c:pt>
                  <c:pt idx="3">
                    <c:v>0.55</c:v>
                  </c:pt>
                  <c:pt idx="4">
                    <c:v>0.62</c:v>
                  </c:pt>
                  <c:pt idx="5">
                    <c:v>0.69</c:v>
                  </c:pt>
                  <c:pt idx="6">
                    <c:v>0.75</c:v>
                  </c:pt>
                  <c:pt idx="7">
                    <c:v>0.82</c:v>
                  </c:pt>
                  <c:pt idx="8">
                    <c:v>0.89</c:v>
                  </c:pt>
                  <c:pt idx="9">
                    <c:v>0.95</c:v>
                  </c:pt>
                  <c:pt idx="10">
                    <c:v>1.02</c:v>
                  </c:pt>
                  <c:pt idx="11">
                    <c:v>1.09</c:v>
                  </c:pt>
                  <c:pt idx="12">
                    <c:v>1.15</c:v>
                  </c:pt>
                  <c:pt idx="13">
                    <c:v>1.22</c:v>
                  </c:pt>
                  <c:pt idx="14">
                    <c:v>1.29</c:v>
                  </c:pt>
                </c:lvl>
              </c:multiLvlStrCache>
            </c:multiLvlStrRef>
          </c:cat>
          <c:val>
            <c:numRef>
              <c:f>Figure!$E$58:$E$72</c:f>
              <c:numCache>
                <c:formatCode>0.00%</c:formatCode>
                <c:ptCount val="15"/>
                <c:pt idx="0">
                  <c:v>5.3750000000000006E-2</c:v>
                </c:pt>
                <c:pt idx="1">
                  <c:v>5.9375000000000004E-2</c:v>
                </c:pt>
                <c:pt idx="2">
                  <c:v>6.5000000000000002E-2</c:v>
                </c:pt>
                <c:pt idx="3">
                  <c:v>7.0625000000000007E-2</c:v>
                </c:pt>
                <c:pt idx="4">
                  <c:v>7.6250000000000012E-2</c:v>
                </c:pt>
                <c:pt idx="5">
                  <c:v>8.1875000000000003E-2</c:v>
                </c:pt>
                <c:pt idx="6">
                  <c:v>8.7499999999999994E-2</c:v>
                </c:pt>
                <c:pt idx="7">
                  <c:v>9.3124999999999999E-2</c:v>
                </c:pt>
                <c:pt idx="8">
                  <c:v>9.8750000000000004E-2</c:v>
                </c:pt>
                <c:pt idx="9">
                  <c:v>0.104375</c:v>
                </c:pt>
                <c:pt idx="10">
                  <c:v>0.10999999999999999</c:v>
                </c:pt>
                <c:pt idx="11">
                  <c:v>0.11562500000000001</c:v>
                </c:pt>
                <c:pt idx="12">
                  <c:v>0.12125</c:v>
                </c:pt>
                <c:pt idx="13">
                  <c:v>0.12687500000000002</c:v>
                </c:pt>
                <c:pt idx="14">
                  <c:v>0.13250000000000001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9-4415-80C3-9DBE39EC7733}"/>
            </c:ext>
          </c:extLst>
        </c:ser>
        <c:ser>
          <c:idx val="4"/>
          <c:order val="3"/>
          <c:tx>
            <c:strRef>
              <c:f>Figure!$F$57</c:f>
              <c:strCache>
                <c:ptCount val="1"/>
                <c:pt idx="0">
                  <c:v>ECAPM - VL Beta</c:v>
                </c:pt>
              </c:strCache>
            </c:strRef>
          </c:tx>
          <c:spPr>
            <a:ln w="19050"/>
          </c:spPr>
          <c:cat>
            <c:multiLvlStrRef>
              <c:f>Figure!$A$58:$B$72</c:f>
              <c:multiLvlStrCache>
                <c:ptCount val="15"/>
                <c:lvl>
                  <c:pt idx="0">
                    <c:v>0.00</c:v>
                  </c:pt>
                  <c:pt idx="1">
                    <c:v>0.10</c:v>
                  </c:pt>
                  <c:pt idx="2">
                    <c:v>0.20</c:v>
                  </c:pt>
                  <c:pt idx="3">
                    <c:v>0.30</c:v>
                  </c:pt>
                  <c:pt idx="4">
                    <c:v>0.40</c:v>
                  </c:pt>
                  <c:pt idx="5">
                    <c:v>0.50</c:v>
                  </c:pt>
                  <c:pt idx="6">
                    <c:v>0.60</c:v>
                  </c:pt>
                  <c:pt idx="7">
                    <c:v>0.70</c:v>
                  </c:pt>
                  <c:pt idx="8">
                    <c:v>0.80</c:v>
                  </c:pt>
                  <c:pt idx="9">
                    <c:v>0.90</c:v>
                  </c:pt>
                  <c:pt idx="10">
                    <c:v>1.00</c:v>
                  </c:pt>
                  <c:pt idx="11">
                    <c:v>1.10</c:v>
                  </c:pt>
                  <c:pt idx="12">
                    <c:v>1.20</c:v>
                  </c:pt>
                  <c:pt idx="13">
                    <c:v>1.30</c:v>
                  </c:pt>
                  <c:pt idx="14">
                    <c:v>1.40</c:v>
                  </c:pt>
                </c:lvl>
                <c:lvl>
                  <c:pt idx="0">
                    <c:v>0.35</c:v>
                  </c:pt>
                  <c:pt idx="1">
                    <c:v>0.42</c:v>
                  </c:pt>
                  <c:pt idx="2">
                    <c:v>0.48</c:v>
                  </c:pt>
                  <c:pt idx="3">
                    <c:v>0.55</c:v>
                  </c:pt>
                  <c:pt idx="4">
                    <c:v>0.62</c:v>
                  </c:pt>
                  <c:pt idx="5">
                    <c:v>0.69</c:v>
                  </c:pt>
                  <c:pt idx="6">
                    <c:v>0.75</c:v>
                  </c:pt>
                  <c:pt idx="7">
                    <c:v>0.82</c:v>
                  </c:pt>
                  <c:pt idx="8">
                    <c:v>0.89</c:v>
                  </c:pt>
                  <c:pt idx="9">
                    <c:v>0.95</c:v>
                  </c:pt>
                  <c:pt idx="10">
                    <c:v>1.02</c:v>
                  </c:pt>
                  <c:pt idx="11">
                    <c:v>1.09</c:v>
                  </c:pt>
                  <c:pt idx="12">
                    <c:v>1.15</c:v>
                  </c:pt>
                  <c:pt idx="13">
                    <c:v>1.22</c:v>
                  </c:pt>
                  <c:pt idx="14">
                    <c:v>1.29</c:v>
                  </c:pt>
                </c:lvl>
              </c:multiLvlStrCache>
            </c:multiLvlStrRef>
          </c:cat>
          <c:val>
            <c:numRef>
              <c:f>Figure!$F$58:$F$72</c:f>
              <c:numCache>
                <c:formatCode>0.00%</c:formatCode>
                <c:ptCount val="15"/>
                <c:pt idx="0">
                  <c:v>7.3437500000000003E-2</c:v>
                </c:pt>
                <c:pt idx="1">
                  <c:v>7.7206250000000004E-2</c:v>
                </c:pt>
                <c:pt idx="2">
                  <c:v>8.0975000000000005E-2</c:v>
                </c:pt>
                <c:pt idx="3">
                  <c:v>8.4743750000000007E-2</c:v>
                </c:pt>
                <c:pt idx="4">
                  <c:v>8.8512500000000008E-2</c:v>
                </c:pt>
                <c:pt idx="5">
                  <c:v>9.2281250000000009E-2</c:v>
                </c:pt>
                <c:pt idx="6">
                  <c:v>9.605000000000001E-2</c:v>
                </c:pt>
                <c:pt idx="7">
                  <c:v>9.9818750000000012E-2</c:v>
                </c:pt>
                <c:pt idx="8">
                  <c:v>0.1035875</c:v>
                </c:pt>
                <c:pt idx="9">
                  <c:v>0.10735625000000001</c:v>
                </c:pt>
                <c:pt idx="10">
                  <c:v>0.111125</c:v>
                </c:pt>
                <c:pt idx="11">
                  <c:v>0.11489375</c:v>
                </c:pt>
                <c:pt idx="12">
                  <c:v>0.1186625</c:v>
                </c:pt>
                <c:pt idx="13">
                  <c:v>0.12243125000000001</c:v>
                </c:pt>
                <c:pt idx="14">
                  <c:v>0.12620000000000003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F9-4415-80C3-9DBE39EC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03072"/>
        <c:axId val="344716416"/>
      </c:lineChart>
      <c:catAx>
        <c:axId val="38400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Beta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344716416"/>
        <c:crossesAt val="0"/>
        <c:auto val="1"/>
        <c:lblAlgn val="ctr"/>
        <c:lblOffset val="100"/>
        <c:noMultiLvlLbl val="0"/>
      </c:catAx>
      <c:valAx>
        <c:axId val="344716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Expected Return</a:t>
                </a:r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crossAx val="384003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"/>
          <a:cs typeface="Arial" panose="020B060402020202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</xdr:rowOff>
    </xdr:from>
    <xdr:to>
      <xdr:col>5</xdr:col>
      <xdr:colOff>1828800</xdr:colOff>
      <xdr:row>30</xdr:row>
      <xdr:rowOff>91108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26</xdr:row>
      <xdr:rowOff>47625</xdr:rowOff>
    </xdr:from>
    <xdr:to>
      <xdr:col>5</xdr:col>
      <xdr:colOff>1781175</xdr:colOff>
      <xdr:row>27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19875" y="4752975"/>
          <a:ext cx="14382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Raw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Beta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333375</xdr:colOff>
      <xdr:row>27</xdr:row>
      <xdr:rowOff>57150</xdr:rowOff>
    </xdr:from>
    <xdr:to>
      <xdr:col>5</xdr:col>
      <xdr:colOff>1771650</xdr:colOff>
      <xdr:row>28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10350" y="4943475"/>
          <a:ext cx="14382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Value Line Beta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2:H72"/>
  <sheetViews>
    <sheetView tabSelected="1" zoomScaleNormal="100" workbookViewId="0">
      <selection activeCell="H13" sqref="H13"/>
    </sheetView>
  </sheetViews>
  <sheetFormatPr defaultRowHeight="15" x14ac:dyDescent="0.2"/>
  <cols>
    <col min="1" max="1" width="8.875" style="1" bestFit="1" customWidth="1"/>
    <col min="2" max="2" width="26.375" style="1" bestFit="1" customWidth="1"/>
    <col min="3" max="3" width="15.75" style="1" bestFit="1" customWidth="1"/>
    <col min="4" max="4" width="14.25" style="1" bestFit="1" customWidth="1"/>
    <col min="5" max="5" width="17.125" style="1" bestFit="1" customWidth="1"/>
    <col min="6" max="6" width="24.5" style="1" customWidth="1"/>
    <col min="7" max="7" width="17.125" style="1" bestFit="1" customWidth="1"/>
    <col min="8" max="8" width="15.5" style="1" bestFit="1" customWidth="1"/>
    <col min="9" max="9" width="9" style="1"/>
    <col min="10" max="11" width="10.25" style="1" customWidth="1"/>
    <col min="12" max="12" width="0.5" style="1" customWidth="1"/>
    <col min="13" max="16384" width="9" style="1"/>
  </cols>
  <sheetData>
    <row r="32" spans="2:2" x14ac:dyDescent="0.2">
      <c r="B32" s="1" t="s">
        <v>9</v>
      </c>
    </row>
    <row r="33" spans="1:8" x14ac:dyDescent="0.2">
      <c r="B33" s="1" t="s">
        <v>11</v>
      </c>
    </row>
    <row r="34" spans="1:8" x14ac:dyDescent="0.2">
      <c r="B34" s="1" t="s">
        <v>12</v>
      </c>
    </row>
    <row r="36" spans="1:8" x14ac:dyDescent="0.2">
      <c r="G36" s="1">
        <v>0.25</v>
      </c>
      <c r="H36" s="1">
        <v>0.75</v>
      </c>
    </row>
    <row r="38" spans="1:8" x14ac:dyDescent="0.2">
      <c r="B38" s="2"/>
      <c r="E38" s="8" t="s">
        <v>3</v>
      </c>
      <c r="F38" s="9"/>
      <c r="G38" s="8" t="s">
        <v>4</v>
      </c>
      <c r="H38" s="9"/>
    </row>
    <row r="39" spans="1:8" x14ac:dyDescent="0.2">
      <c r="A39" s="1" t="s">
        <v>0</v>
      </c>
      <c r="B39" s="1" t="s">
        <v>10</v>
      </c>
      <c r="C39" s="2" t="s">
        <v>1</v>
      </c>
      <c r="D39" s="2" t="s">
        <v>2</v>
      </c>
      <c r="E39" s="2" t="s">
        <v>5</v>
      </c>
      <c r="F39" s="2" t="s">
        <v>7</v>
      </c>
      <c r="G39" s="2" t="s">
        <v>6</v>
      </c>
      <c r="H39" s="2" t="s">
        <v>8</v>
      </c>
    </row>
    <row r="40" spans="1:8" x14ac:dyDescent="0.2">
      <c r="A40" s="3">
        <v>0</v>
      </c>
      <c r="B40" s="3">
        <f>0.67*A40+0.35</f>
        <v>0.35</v>
      </c>
      <c r="C40" s="4">
        <v>3.5000000000000003E-2</v>
      </c>
      <c r="D40" s="4">
        <v>7.4999999999999997E-2</v>
      </c>
      <c r="E40" s="5">
        <f t="shared" ref="E40:E54" si="0">+A40*$D40+$C40</f>
        <v>3.5000000000000003E-2</v>
      </c>
      <c r="F40" s="5">
        <f t="shared" ref="F40:F54" si="1">+B40*$D40+$C40</f>
        <v>6.1249999999999999E-2</v>
      </c>
      <c r="G40" s="6">
        <f t="shared" ref="G40:G54" si="2">+$C40+($G$36*$D40)+($H$36*A40*$D40)</f>
        <v>5.3750000000000006E-2</v>
      </c>
      <c r="H40" s="6">
        <f t="shared" ref="H40:H54" si="3">+$C40+($G$36*$D40)+($H$36*B40*$D40)</f>
        <v>7.3437500000000003E-2</v>
      </c>
    </row>
    <row r="41" spans="1:8" x14ac:dyDescent="0.2">
      <c r="A41" s="3">
        <f>+A40+0.1</f>
        <v>0.1</v>
      </c>
      <c r="B41" s="3">
        <f t="shared" ref="B41:B54" si="4">0.67*A41+0.35</f>
        <v>0.41699999999999998</v>
      </c>
      <c r="C41" s="4">
        <f>+C40</f>
        <v>3.5000000000000003E-2</v>
      </c>
      <c r="D41" s="4">
        <f>+D40</f>
        <v>7.4999999999999997E-2</v>
      </c>
      <c r="E41" s="5">
        <f t="shared" si="0"/>
        <v>4.2500000000000003E-2</v>
      </c>
      <c r="F41" s="5">
        <f t="shared" si="1"/>
        <v>6.6275000000000001E-2</v>
      </c>
      <c r="G41" s="6">
        <f t="shared" si="2"/>
        <v>5.9375000000000004E-2</v>
      </c>
      <c r="H41" s="6">
        <f t="shared" si="3"/>
        <v>7.7206250000000004E-2</v>
      </c>
    </row>
    <row r="42" spans="1:8" x14ac:dyDescent="0.2">
      <c r="A42" s="3">
        <f t="shared" ref="A42:A54" si="5">+A41+0.1</f>
        <v>0.2</v>
      </c>
      <c r="B42" s="3">
        <f t="shared" si="4"/>
        <v>0.48399999999999999</v>
      </c>
      <c r="C42" s="4">
        <f t="shared" ref="C42:C54" si="6">+C41</f>
        <v>3.5000000000000003E-2</v>
      </c>
      <c r="D42" s="4">
        <f t="shared" ref="D42:D54" si="7">+D41</f>
        <v>7.4999999999999997E-2</v>
      </c>
      <c r="E42" s="5">
        <f t="shared" si="0"/>
        <v>0.05</v>
      </c>
      <c r="F42" s="5">
        <f t="shared" si="1"/>
        <v>7.1300000000000002E-2</v>
      </c>
      <c r="G42" s="6">
        <f t="shared" si="2"/>
        <v>6.5000000000000002E-2</v>
      </c>
      <c r="H42" s="6">
        <f t="shared" si="3"/>
        <v>8.0975000000000005E-2</v>
      </c>
    </row>
    <row r="43" spans="1:8" x14ac:dyDescent="0.2">
      <c r="A43" s="3">
        <f t="shared" si="5"/>
        <v>0.30000000000000004</v>
      </c>
      <c r="B43" s="3">
        <f t="shared" si="4"/>
        <v>0.55100000000000005</v>
      </c>
      <c r="C43" s="4">
        <f t="shared" si="6"/>
        <v>3.5000000000000003E-2</v>
      </c>
      <c r="D43" s="4">
        <f t="shared" si="7"/>
        <v>7.4999999999999997E-2</v>
      </c>
      <c r="E43" s="5">
        <f t="shared" si="0"/>
        <v>5.7500000000000009E-2</v>
      </c>
      <c r="F43" s="5">
        <f t="shared" si="1"/>
        <v>7.6325000000000004E-2</v>
      </c>
      <c r="G43" s="6">
        <f t="shared" si="2"/>
        <v>7.0625000000000007E-2</v>
      </c>
      <c r="H43" s="6">
        <f t="shared" si="3"/>
        <v>8.4743750000000007E-2</v>
      </c>
    </row>
    <row r="44" spans="1:8" x14ac:dyDescent="0.2">
      <c r="A44" s="3">
        <f t="shared" si="5"/>
        <v>0.4</v>
      </c>
      <c r="B44" s="3">
        <f t="shared" si="4"/>
        <v>0.61799999999999999</v>
      </c>
      <c r="C44" s="4">
        <f t="shared" si="6"/>
        <v>3.5000000000000003E-2</v>
      </c>
      <c r="D44" s="4">
        <f t="shared" si="7"/>
        <v>7.4999999999999997E-2</v>
      </c>
      <c r="E44" s="5">
        <f t="shared" si="0"/>
        <v>6.5000000000000002E-2</v>
      </c>
      <c r="F44" s="5">
        <f t="shared" si="1"/>
        <v>8.1350000000000006E-2</v>
      </c>
      <c r="G44" s="6">
        <f t="shared" si="2"/>
        <v>7.6250000000000012E-2</v>
      </c>
      <c r="H44" s="6">
        <f t="shared" si="3"/>
        <v>8.8512500000000008E-2</v>
      </c>
    </row>
    <row r="45" spans="1:8" x14ac:dyDescent="0.2">
      <c r="A45" s="3">
        <f t="shared" si="5"/>
        <v>0.5</v>
      </c>
      <c r="B45" s="3">
        <f t="shared" si="4"/>
        <v>0.68500000000000005</v>
      </c>
      <c r="C45" s="4">
        <f t="shared" si="6"/>
        <v>3.5000000000000003E-2</v>
      </c>
      <c r="D45" s="4">
        <f t="shared" si="7"/>
        <v>7.4999999999999997E-2</v>
      </c>
      <c r="E45" s="5">
        <f t="shared" si="0"/>
        <v>7.2500000000000009E-2</v>
      </c>
      <c r="F45" s="5">
        <f t="shared" si="1"/>
        <v>8.6375000000000007E-2</v>
      </c>
      <c r="G45" s="6">
        <f t="shared" si="2"/>
        <v>8.1875000000000003E-2</v>
      </c>
      <c r="H45" s="6">
        <f t="shared" si="3"/>
        <v>9.2281250000000009E-2</v>
      </c>
    </row>
    <row r="46" spans="1:8" x14ac:dyDescent="0.2">
      <c r="A46" s="3">
        <f t="shared" si="5"/>
        <v>0.6</v>
      </c>
      <c r="B46" s="3">
        <f t="shared" si="4"/>
        <v>0.752</v>
      </c>
      <c r="C46" s="4">
        <f t="shared" si="6"/>
        <v>3.5000000000000003E-2</v>
      </c>
      <c r="D46" s="4">
        <f t="shared" si="7"/>
        <v>7.4999999999999997E-2</v>
      </c>
      <c r="E46" s="5">
        <f t="shared" si="0"/>
        <v>0.08</v>
      </c>
      <c r="F46" s="5">
        <f t="shared" si="1"/>
        <v>9.1400000000000009E-2</v>
      </c>
      <c r="G46" s="6">
        <f t="shared" si="2"/>
        <v>8.7499999999999994E-2</v>
      </c>
      <c r="H46" s="6">
        <f t="shared" si="3"/>
        <v>9.605000000000001E-2</v>
      </c>
    </row>
    <row r="47" spans="1:8" x14ac:dyDescent="0.2">
      <c r="A47" s="3">
        <f t="shared" si="5"/>
        <v>0.7</v>
      </c>
      <c r="B47" s="3">
        <f t="shared" si="4"/>
        <v>0.81899999999999995</v>
      </c>
      <c r="C47" s="4">
        <f t="shared" si="6"/>
        <v>3.5000000000000003E-2</v>
      </c>
      <c r="D47" s="4">
        <f t="shared" si="7"/>
        <v>7.4999999999999997E-2</v>
      </c>
      <c r="E47" s="5">
        <f t="shared" si="0"/>
        <v>8.7499999999999994E-2</v>
      </c>
      <c r="F47" s="5">
        <f t="shared" si="1"/>
        <v>9.6424999999999997E-2</v>
      </c>
      <c r="G47" s="6">
        <f t="shared" si="2"/>
        <v>9.3124999999999999E-2</v>
      </c>
      <c r="H47" s="6">
        <f t="shared" si="3"/>
        <v>9.9818750000000012E-2</v>
      </c>
    </row>
    <row r="48" spans="1:8" x14ac:dyDescent="0.2">
      <c r="A48" s="3">
        <f t="shared" si="5"/>
        <v>0.79999999999999993</v>
      </c>
      <c r="B48" s="3">
        <f t="shared" si="4"/>
        <v>0.88600000000000001</v>
      </c>
      <c r="C48" s="4">
        <f t="shared" si="6"/>
        <v>3.5000000000000003E-2</v>
      </c>
      <c r="D48" s="4">
        <f t="shared" si="7"/>
        <v>7.4999999999999997E-2</v>
      </c>
      <c r="E48" s="5">
        <f t="shared" si="0"/>
        <v>9.5000000000000001E-2</v>
      </c>
      <c r="F48" s="5">
        <f t="shared" si="1"/>
        <v>0.10145</v>
      </c>
      <c r="G48" s="6">
        <f t="shared" si="2"/>
        <v>9.8750000000000004E-2</v>
      </c>
      <c r="H48" s="6">
        <f t="shared" si="3"/>
        <v>0.1035875</v>
      </c>
    </row>
    <row r="49" spans="1:8" x14ac:dyDescent="0.2">
      <c r="A49" s="3">
        <f t="shared" si="5"/>
        <v>0.89999999999999991</v>
      </c>
      <c r="B49" s="3">
        <f t="shared" si="4"/>
        <v>0.95299999999999996</v>
      </c>
      <c r="C49" s="4">
        <f t="shared" si="6"/>
        <v>3.5000000000000003E-2</v>
      </c>
      <c r="D49" s="4">
        <f t="shared" si="7"/>
        <v>7.4999999999999997E-2</v>
      </c>
      <c r="E49" s="5">
        <f t="shared" si="0"/>
        <v>0.10249999999999999</v>
      </c>
      <c r="F49" s="5">
        <f t="shared" si="1"/>
        <v>0.106475</v>
      </c>
      <c r="G49" s="6">
        <f t="shared" si="2"/>
        <v>0.104375</v>
      </c>
      <c r="H49" s="6">
        <f t="shared" si="3"/>
        <v>0.10735625000000001</v>
      </c>
    </row>
    <row r="50" spans="1:8" x14ac:dyDescent="0.2">
      <c r="A50" s="3">
        <f t="shared" si="5"/>
        <v>0.99999999999999989</v>
      </c>
      <c r="B50" s="3">
        <f t="shared" si="4"/>
        <v>1.02</v>
      </c>
      <c r="C50" s="4">
        <f t="shared" si="6"/>
        <v>3.5000000000000003E-2</v>
      </c>
      <c r="D50" s="4">
        <f t="shared" si="7"/>
        <v>7.4999999999999997E-2</v>
      </c>
      <c r="E50" s="5">
        <f t="shared" si="0"/>
        <v>0.10999999999999999</v>
      </c>
      <c r="F50" s="5">
        <f t="shared" si="1"/>
        <v>0.1115</v>
      </c>
      <c r="G50" s="6">
        <f t="shared" si="2"/>
        <v>0.10999999999999999</v>
      </c>
      <c r="H50" s="6">
        <f t="shared" si="3"/>
        <v>0.111125</v>
      </c>
    </row>
    <row r="51" spans="1:8" x14ac:dyDescent="0.2">
      <c r="A51" s="3">
        <f t="shared" si="5"/>
        <v>1.0999999999999999</v>
      </c>
      <c r="B51" s="3">
        <f t="shared" si="4"/>
        <v>1.087</v>
      </c>
      <c r="C51" s="4">
        <f t="shared" si="6"/>
        <v>3.5000000000000003E-2</v>
      </c>
      <c r="D51" s="4">
        <f t="shared" si="7"/>
        <v>7.4999999999999997E-2</v>
      </c>
      <c r="E51" s="5">
        <f t="shared" si="0"/>
        <v>0.11749999999999999</v>
      </c>
      <c r="F51" s="5">
        <f t="shared" si="1"/>
        <v>0.116525</v>
      </c>
      <c r="G51" s="6">
        <f t="shared" si="2"/>
        <v>0.11562500000000001</v>
      </c>
      <c r="H51" s="6">
        <f t="shared" si="3"/>
        <v>0.11489375</v>
      </c>
    </row>
    <row r="52" spans="1:8" x14ac:dyDescent="0.2">
      <c r="A52" s="3">
        <f t="shared" si="5"/>
        <v>1.2</v>
      </c>
      <c r="B52" s="3">
        <f t="shared" si="4"/>
        <v>1.1539999999999999</v>
      </c>
      <c r="C52" s="4">
        <f t="shared" si="6"/>
        <v>3.5000000000000003E-2</v>
      </c>
      <c r="D52" s="4">
        <f t="shared" si="7"/>
        <v>7.4999999999999997E-2</v>
      </c>
      <c r="E52" s="5">
        <f t="shared" si="0"/>
        <v>0.125</v>
      </c>
      <c r="F52" s="5">
        <f t="shared" si="1"/>
        <v>0.12154999999999999</v>
      </c>
      <c r="G52" s="6">
        <f t="shared" si="2"/>
        <v>0.12125</v>
      </c>
      <c r="H52" s="6">
        <f t="shared" si="3"/>
        <v>0.1186625</v>
      </c>
    </row>
    <row r="53" spans="1:8" x14ac:dyDescent="0.2">
      <c r="A53" s="3">
        <f t="shared" si="5"/>
        <v>1.3</v>
      </c>
      <c r="B53" s="3">
        <f t="shared" si="4"/>
        <v>1.2210000000000001</v>
      </c>
      <c r="C53" s="4">
        <f t="shared" si="6"/>
        <v>3.5000000000000003E-2</v>
      </c>
      <c r="D53" s="4">
        <f t="shared" si="7"/>
        <v>7.4999999999999997E-2</v>
      </c>
      <c r="E53" s="5">
        <f t="shared" si="0"/>
        <v>0.13250000000000001</v>
      </c>
      <c r="F53" s="5">
        <f t="shared" si="1"/>
        <v>0.12657499999999999</v>
      </c>
      <c r="G53" s="6">
        <f t="shared" si="2"/>
        <v>0.12687500000000002</v>
      </c>
      <c r="H53" s="6">
        <f t="shared" si="3"/>
        <v>0.12243125000000001</v>
      </c>
    </row>
    <row r="54" spans="1:8" x14ac:dyDescent="0.2">
      <c r="A54" s="3">
        <f t="shared" si="5"/>
        <v>1.4000000000000001</v>
      </c>
      <c r="B54" s="3">
        <f t="shared" si="4"/>
        <v>1.2880000000000003</v>
      </c>
      <c r="C54" s="4">
        <f t="shared" si="6"/>
        <v>3.5000000000000003E-2</v>
      </c>
      <c r="D54" s="4">
        <f t="shared" si="7"/>
        <v>7.4999999999999997E-2</v>
      </c>
      <c r="E54" s="5">
        <f t="shared" si="0"/>
        <v>0.14000000000000001</v>
      </c>
      <c r="F54" s="5">
        <f t="shared" si="1"/>
        <v>0.13160000000000002</v>
      </c>
      <c r="G54" s="6">
        <f t="shared" si="2"/>
        <v>0.13250000000000001</v>
      </c>
      <c r="H54" s="6">
        <f t="shared" si="3"/>
        <v>0.12620000000000003</v>
      </c>
    </row>
    <row r="57" spans="1:8" x14ac:dyDescent="0.2">
      <c r="A57" s="2" t="str">
        <f>+B39</f>
        <v>VL Beta</v>
      </c>
      <c r="B57" s="2" t="str">
        <f t="shared" ref="B57:B72" si="8">+A39</f>
        <v>Raw Beta</v>
      </c>
      <c r="C57" s="2" t="str">
        <f t="shared" ref="C57:C72" si="9">+E39</f>
        <v>CAPM - Raw Beta</v>
      </c>
      <c r="D57" s="2" t="str">
        <f t="shared" ref="D57:D72" si="10">+F39</f>
        <v>CAPM - VL Beta</v>
      </c>
      <c r="E57" s="2" t="str">
        <f t="shared" ref="E57:E72" si="11">+G39</f>
        <v>ECAPM - Raw Beta</v>
      </c>
      <c r="F57" s="2" t="str">
        <f t="shared" ref="F57:F72" si="12">+H39</f>
        <v>ECAPM - VL Beta</v>
      </c>
    </row>
    <row r="58" spans="1:8" x14ac:dyDescent="0.2">
      <c r="A58" s="3">
        <f>+B40</f>
        <v>0.35</v>
      </c>
      <c r="B58" s="3">
        <f t="shared" si="8"/>
        <v>0</v>
      </c>
      <c r="C58" s="7">
        <f t="shared" si="9"/>
        <v>3.5000000000000003E-2</v>
      </c>
      <c r="D58" s="7">
        <f t="shared" si="10"/>
        <v>6.1249999999999999E-2</v>
      </c>
      <c r="E58" s="7">
        <f t="shared" si="11"/>
        <v>5.3750000000000006E-2</v>
      </c>
      <c r="F58" s="7">
        <f t="shared" si="12"/>
        <v>7.3437500000000003E-2</v>
      </c>
    </row>
    <row r="59" spans="1:8" x14ac:dyDescent="0.2">
      <c r="A59" s="3">
        <f t="shared" ref="A59:A72" si="13">+B41</f>
        <v>0.41699999999999998</v>
      </c>
      <c r="B59" s="3">
        <f t="shared" si="8"/>
        <v>0.1</v>
      </c>
      <c r="C59" s="7">
        <f t="shared" si="9"/>
        <v>4.2500000000000003E-2</v>
      </c>
      <c r="D59" s="7">
        <f t="shared" si="10"/>
        <v>6.6275000000000001E-2</v>
      </c>
      <c r="E59" s="7">
        <f t="shared" si="11"/>
        <v>5.9375000000000004E-2</v>
      </c>
      <c r="F59" s="7">
        <f t="shared" si="12"/>
        <v>7.7206250000000004E-2</v>
      </c>
    </row>
    <row r="60" spans="1:8" x14ac:dyDescent="0.2">
      <c r="A60" s="3">
        <f t="shared" si="13"/>
        <v>0.48399999999999999</v>
      </c>
      <c r="B60" s="3">
        <f t="shared" si="8"/>
        <v>0.2</v>
      </c>
      <c r="C60" s="7">
        <f t="shared" si="9"/>
        <v>0.05</v>
      </c>
      <c r="D60" s="7">
        <f t="shared" si="10"/>
        <v>7.1300000000000002E-2</v>
      </c>
      <c r="E60" s="7">
        <f t="shared" si="11"/>
        <v>6.5000000000000002E-2</v>
      </c>
      <c r="F60" s="7">
        <f t="shared" si="12"/>
        <v>8.0975000000000005E-2</v>
      </c>
    </row>
    <row r="61" spans="1:8" x14ac:dyDescent="0.2">
      <c r="A61" s="3">
        <f t="shared" si="13"/>
        <v>0.55100000000000005</v>
      </c>
      <c r="B61" s="3">
        <f t="shared" si="8"/>
        <v>0.30000000000000004</v>
      </c>
      <c r="C61" s="7">
        <f t="shared" si="9"/>
        <v>5.7500000000000009E-2</v>
      </c>
      <c r="D61" s="7">
        <f t="shared" si="10"/>
        <v>7.6325000000000004E-2</v>
      </c>
      <c r="E61" s="7">
        <f t="shared" si="11"/>
        <v>7.0625000000000007E-2</v>
      </c>
      <c r="F61" s="7">
        <f t="shared" si="12"/>
        <v>8.4743750000000007E-2</v>
      </c>
    </row>
    <row r="62" spans="1:8" x14ac:dyDescent="0.2">
      <c r="A62" s="3">
        <f t="shared" si="13"/>
        <v>0.61799999999999999</v>
      </c>
      <c r="B62" s="3">
        <f t="shared" si="8"/>
        <v>0.4</v>
      </c>
      <c r="C62" s="7">
        <f t="shared" si="9"/>
        <v>6.5000000000000002E-2</v>
      </c>
      <c r="D62" s="7">
        <f t="shared" si="10"/>
        <v>8.1350000000000006E-2</v>
      </c>
      <c r="E62" s="7">
        <f t="shared" si="11"/>
        <v>7.6250000000000012E-2</v>
      </c>
      <c r="F62" s="7">
        <f t="shared" si="12"/>
        <v>8.8512500000000008E-2</v>
      </c>
    </row>
    <row r="63" spans="1:8" x14ac:dyDescent="0.2">
      <c r="A63" s="3">
        <f t="shared" si="13"/>
        <v>0.68500000000000005</v>
      </c>
      <c r="B63" s="3">
        <f t="shared" si="8"/>
        <v>0.5</v>
      </c>
      <c r="C63" s="7">
        <f t="shared" si="9"/>
        <v>7.2500000000000009E-2</v>
      </c>
      <c r="D63" s="7">
        <f t="shared" si="10"/>
        <v>8.6375000000000007E-2</v>
      </c>
      <c r="E63" s="7">
        <f t="shared" si="11"/>
        <v>8.1875000000000003E-2</v>
      </c>
      <c r="F63" s="7">
        <f t="shared" si="12"/>
        <v>9.2281250000000009E-2</v>
      </c>
    </row>
    <row r="64" spans="1:8" x14ac:dyDescent="0.2">
      <c r="A64" s="3">
        <f t="shared" si="13"/>
        <v>0.752</v>
      </c>
      <c r="B64" s="3">
        <f t="shared" si="8"/>
        <v>0.6</v>
      </c>
      <c r="C64" s="7">
        <f t="shared" si="9"/>
        <v>0.08</v>
      </c>
      <c r="D64" s="7">
        <f t="shared" si="10"/>
        <v>9.1400000000000009E-2</v>
      </c>
      <c r="E64" s="7">
        <f t="shared" si="11"/>
        <v>8.7499999999999994E-2</v>
      </c>
      <c r="F64" s="7">
        <f t="shared" si="12"/>
        <v>9.605000000000001E-2</v>
      </c>
    </row>
    <row r="65" spans="1:6" x14ac:dyDescent="0.2">
      <c r="A65" s="3">
        <f t="shared" si="13"/>
        <v>0.81899999999999995</v>
      </c>
      <c r="B65" s="3">
        <f t="shared" si="8"/>
        <v>0.7</v>
      </c>
      <c r="C65" s="7">
        <f t="shared" si="9"/>
        <v>8.7499999999999994E-2</v>
      </c>
      <c r="D65" s="7">
        <f t="shared" si="10"/>
        <v>9.6424999999999997E-2</v>
      </c>
      <c r="E65" s="7">
        <f t="shared" si="11"/>
        <v>9.3124999999999999E-2</v>
      </c>
      <c r="F65" s="7">
        <f t="shared" si="12"/>
        <v>9.9818750000000012E-2</v>
      </c>
    </row>
    <row r="66" spans="1:6" x14ac:dyDescent="0.2">
      <c r="A66" s="3">
        <f t="shared" si="13"/>
        <v>0.88600000000000001</v>
      </c>
      <c r="B66" s="3">
        <f t="shared" si="8"/>
        <v>0.79999999999999993</v>
      </c>
      <c r="C66" s="7">
        <f t="shared" si="9"/>
        <v>9.5000000000000001E-2</v>
      </c>
      <c r="D66" s="7">
        <f t="shared" si="10"/>
        <v>0.10145</v>
      </c>
      <c r="E66" s="7">
        <f t="shared" si="11"/>
        <v>9.8750000000000004E-2</v>
      </c>
      <c r="F66" s="7">
        <f t="shared" si="12"/>
        <v>0.1035875</v>
      </c>
    </row>
    <row r="67" spans="1:6" x14ac:dyDescent="0.2">
      <c r="A67" s="3">
        <f t="shared" si="13"/>
        <v>0.95299999999999996</v>
      </c>
      <c r="B67" s="3">
        <f t="shared" si="8"/>
        <v>0.89999999999999991</v>
      </c>
      <c r="C67" s="7">
        <f t="shared" si="9"/>
        <v>0.10249999999999999</v>
      </c>
      <c r="D67" s="7">
        <f t="shared" si="10"/>
        <v>0.106475</v>
      </c>
      <c r="E67" s="7">
        <f t="shared" si="11"/>
        <v>0.104375</v>
      </c>
      <c r="F67" s="7">
        <f t="shared" si="12"/>
        <v>0.10735625000000001</v>
      </c>
    </row>
    <row r="68" spans="1:6" x14ac:dyDescent="0.2">
      <c r="A68" s="3">
        <f t="shared" si="13"/>
        <v>1.02</v>
      </c>
      <c r="B68" s="3">
        <f t="shared" si="8"/>
        <v>0.99999999999999989</v>
      </c>
      <c r="C68" s="7">
        <f t="shared" si="9"/>
        <v>0.10999999999999999</v>
      </c>
      <c r="D68" s="7">
        <f t="shared" si="10"/>
        <v>0.1115</v>
      </c>
      <c r="E68" s="7">
        <f t="shared" si="11"/>
        <v>0.10999999999999999</v>
      </c>
      <c r="F68" s="7">
        <f t="shared" si="12"/>
        <v>0.111125</v>
      </c>
    </row>
    <row r="69" spans="1:6" x14ac:dyDescent="0.2">
      <c r="A69" s="3">
        <f t="shared" si="13"/>
        <v>1.087</v>
      </c>
      <c r="B69" s="3">
        <f t="shared" si="8"/>
        <v>1.0999999999999999</v>
      </c>
      <c r="C69" s="7">
        <f t="shared" si="9"/>
        <v>0.11749999999999999</v>
      </c>
      <c r="D69" s="7">
        <f t="shared" si="10"/>
        <v>0.116525</v>
      </c>
      <c r="E69" s="7">
        <f t="shared" si="11"/>
        <v>0.11562500000000001</v>
      </c>
      <c r="F69" s="7">
        <f t="shared" si="12"/>
        <v>0.11489375</v>
      </c>
    </row>
    <row r="70" spans="1:6" x14ac:dyDescent="0.2">
      <c r="A70" s="3">
        <f t="shared" si="13"/>
        <v>1.1539999999999999</v>
      </c>
      <c r="B70" s="3">
        <f t="shared" si="8"/>
        <v>1.2</v>
      </c>
      <c r="C70" s="7">
        <f t="shared" si="9"/>
        <v>0.125</v>
      </c>
      <c r="D70" s="7">
        <f t="shared" si="10"/>
        <v>0.12154999999999999</v>
      </c>
      <c r="E70" s="7">
        <f t="shared" si="11"/>
        <v>0.12125</v>
      </c>
      <c r="F70" s="7">
        <f t="shared" si="12"/>
        <v>0.1186625</v>
      </c>
    </row>
    <row r="71" spans="1:6" x14ac:dyDescent="0.2">
      <c r="A71" s="3">
        <f t="shared" si="13"/>
        <v>1.2210000000000001</v>
      </c>
      <c r="B71" s="3">
        <f t="shared" si="8"/>
        <v>1.3</v>
      </c>
      <c r="C71" s="7">
        <f t="shared" si="9"/>
        <v>0.13250000000000001</v>
      </c>
      <c r="D71" s="7">
        <f t="shared" si="10"/>
        <v>0.12657499999999999</v>
      </c>
      <c r="E71" s="7">
        <f t="shared" si="11"/>
        <v>0.12687500000000002</v>
      </c>
      <c r="F71" s="7">
        <f t="shared" si="12"/>
        <v>0.12243125000000001</v>
      </c>
    </row>
    <row r="72" spans="1:6" x14ac:dyDescent="0.2">
      <c r="A72" s="3">
        <f t="shared" si="13"/>
        <v>1.2880000000000003</v>
      </c>
      <c r="B72" s="3">
        <f t="shared" si="8"/>
        <v>1.4000000000000001</v>
      </c>
      <c r="C72" s="7">
        <f t="shared" si="9"/>
        <v>0.14000000000000001</v>
      </c>
      <c r="D72" s="7">
        <f t="shared" si="10"/>
        <v>0.13160000000000002</v>
      </c>
      <c r="E72" s="7">
        <f t="shared" si="11"/>
        <v>0.13250000000000001</v>
      </c>
      <c r="F72" s="7">
        <f t="shared" si="12"/>
        <v>0.12620000000000003</v>
      </c>
    </row>
  </sheetData>
  <mergeCells count="2">
    <mergeCell ref="E38:F38"/>
    <mergeCell ref="G38:H38"/>
  </mergeCells>
  <printOptions horizontalCentered="1"/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</vt:lpstr>
      <vt:lpstr>Figure!Print_Area</vt:lpstr>
    </vt:vector>
  </TitlesOfParts>
  <Company>Brubaker &amp;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Walters</dc:creator>
  <cp:lastModifiedBy>Agnew, Caleb</cp:lastModifiedBy>
  <cp:lastPrinted>2017-07-13T19:53:18Z</cp:lastPrinted>
  <dcterms:created xsi:type="dcterms:W3CDTF">2016-08-25T15:26:13Z</dcterms:created>
  <dcterms:modified xsi:type="dcterms:W3CDTF">2025-08-29T14:40:05Z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{1BDE205C-3610-41E8-A0A9-D11218B9FC7A}</vt:lpwstr>
  </property>
</Properties>
</file>