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CSA\Documents\Projects\ROE Studies\MPG Projects\11880 - KU&amp;LG&amp;E - Electric -\Workpapers\MPG Confidential WPs\"/>
    </mc:Choice>
  </mc:AlternateContent>
  <xr:revisionPtr revIDLastSave="0" documentId="8_{B4FE52F4-17D6-4D6B-97A8-F5E58D988AA3}" xr6:coauthVersionLast="47" xr6:coauthVersionMax="47" xr10:uidLastSave="{00000000-0000-0000-0000-000000000000}"/>
  <bookViews>
    <workbookView xWindow="28680" yWindow="-120" windowWidth="29040" windowHeight="15840" xr2:uid="{778D4810-9E73-453D-B0A4-C440F99E80F7}"/>
  </bookViews>
  <sheets>
    <sheet name="Table 6 GDP Forecasts" sheetId="1" r:id="rId1"/>
    <sheet name="Table 7 Blue Chip" sheetId="2" r:id="rId2"/>
    <sheet name="Table 7 GDP-EIA 2025" sheetId="3" r:id="rId3"/>
    <sheet name="Table 7 CBO LT Proj, March 2025" sheetId="4" r:id="rId4"/>
    <sheet name="Table 7 Moodys GDP 2024" sheetId="5" r:id="rId5"/>
    <sheet name="Table 7 GDP-SocSec 2025" sheetId="6" r:id="rId6"/>
    <sheet name="Table 7 GDP-EconomistMI 2025" sheetId="7" r:id="rId7"/>
    <sheet name="Table 7 GDP-BEA March 2025" sheetId="8" r:id="rId8"/>
  </sheets>
  <externalReferences>
    <externalReference r:id="rId9"/>
    <externalReference r:id="rId10"/>
    <externalReference r:id="rId11"/>
    <externalReference r:id="rId12"/>
    <externalReference r:id="rId13"/>
    <externalReference r:id="rId14"/>
  </externalReferences>
  <definedNames>
    <definedName name="_"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hidden="1">#REF!</definedName>
    <definedName name="_Key1" hidden="1">#REF!</definedName>
    <definedName name="_Key2"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ort" hidden="1">#REF!</definedName>
    <definedName name="a" hidden="1">{"Print_Detail",#N/A,FALSE,"Redemption_Maturity Extract"}</definedName>
    <definedName name="AvgStockPrice">'[1]Stock Prices (WP)'!$F$2:$IU$2</definedName>
    <definedName name="C_A">OFFSET('[2]Moodys Yields(WP)'!$K$4,0,0,'[2]Moodys Yields(WP)'!$A$1-3,1)</definedName>
    <definedName name="C_Aa">OFFSET('[2]Moodys Yields(WP)'!$J$4,0,0,'[2]Moodys Yields(WP)'!$A$1-3,1)</definedName>
    <definedName name="C_Aaa">OFFSET('[2]Moodys Yields(WP)'!$I$4,0,0,'[2]Moodys Yields(WP)'!$A$1-3,1)</definedName>
    <definedName name="C_Avg">OFFSET('[2]Moodys Yields(WP)'!$M$4,0,0,'[2]Moodys Yields(WP)'!$A$1-3,1)</definedName>
    <definedName name="C_Baa">OFFSET('[2]Moodys Yields(WP)'!$L$4,0,0,'[2]Moodys Yields(WP)'!$A$1-3,1)</definedName>
    <definedName name="CIQWBGuid" hidden="1">"d5478d2e-4960-4aa9-b51f-b57792b0e820"</definedName>
    <definedName name="CIQWBInfo" hidden="1">"{ ""CIQVersion"":""9.45.614.5792"" }"</definedName>
    <definedName name="clean_spreads">#REF!</definedName>
    <definedName name="CommercialExAIGMetrics">[3]Appendix!#REF!</definedName>
    <definedName name="CompanyList">OFFSET('[1]Company List'!$A$9:$B$9,0,0,'[1]Company List'!$A$2,2)</definedName>
    <definedName name="Count_of_Authorized_Return_on_Equity">#REF!</definedName>
    <definedName name="CR">#REF!</definedName>
    <definedName name="dd" hidden="1">{"Print_Detail",#N/A,FALSE,"Redemption_Maturity Extract"}</definedName>
    <definedName name="ddd" hidden="1">{"Full",#N/A,FALSE,"Sec MTN B Summary"}</definedName>
    <definedName name="dddd" hidden="1">{"RedPrem_InitRed View",#N/A,FALSE,"Sec MTN B Summary"}</definedName>
    <definedName name="dddddd" hidden="1">{"Pivot1",#N/A,FALSE,"Redemption_Maturity Extract"}</definedName>
    <definedName name="dddddddd" hidden="1">{"Pivot2",#N/A,FALSE,"Redemption_Maturity Extract"}</definedName>
    <definedName name="EV__LASTREFTIME__" hidden="1">39198.5712152778</definedName>
    <definedName name="Fig3_HTML_Control" hidden="1">{"'Sheet1'!$A$1:$O$40"}</definedName>
    <definedName name="Fig3_jhlkqFL" hidden="1">{"'Sheet1'!$A$1:$O$40"}</definedName>
    <definedName name="Fig3_Key1" hidden="1">#REF!</definedName>
    <definedName name="Fig3_Key2" hidden="1">#REF!</definedName>
    <definedName name="Fig3_Regression_Out" hidden="1">#REF!</definedName>
    <definedName name="Fig3_Regression_X" hidden="1">#REF!</definedName>
    <definedName name="Fig3_Regression_Y" hidden="1">#REF!</definedName>
    <definedName name="Fig3_Sort" hidden="1">#REF!</definedName>
    <definedName name="Fig3_xxx" hidden="1">{"'Sheet1'!$A$1:$O$40"}</definedName>
    <definedName name="Fig3_zzz" hidden="1">{"'Sheet1'!$A$1:$O$40"}</definedName>
    <definedName name="GDP_HTML_Control" hidden="1">{"'Sheet1'!$A$1:$O$40"}</definedName>
    <definedName name="GDP_jhlkqFL" hidden="1">{"'Sheet1'!$A$1:$O$40"}</definedName>
    <definedName name="GDP_Key1" hidden="1">#REF!</definedName>
    <definedName name="GDP_Key2" hidden="1">#REF!</definedName>
    <definedName name="GDP_Regression_Out" hidden="1">#REF!</definedName>
    <definedName name="GDP_Regression_X" hidden="1">#REF!</definedName>
    <definedName name="GDP_Regression_Y" hidden="1">#REF!</definedName>
    <definedName name="GDP_SPLookUp">OFFSET('[4]Current S&amp;P Ratings'!$A$3:$E$3,0,0,COUNTA('[4]Current S&amp;P Ratings'!$B:$B)-1)</definedName>
    <definedName name="GDP_xxx" hidden="1">{"'Sheet1'!$A$1:$O$40"}</definedName>
    <definedName name="GDP_zzz" hidden="1">{"'Sheet1'!$A$1:$O$40"}</definedName>
    <definedName name="GRLU">'[1]Growth Rate LU'!$B$6:$M$55</definedName>
    <definedName name="HTML_CodePage" hidden="1">1252</definedName>
    <definedName name="HTML_Control" hidden="1">{"'Sheet1'!$A$1:$O$40"}</definedName>
    <definedName name="HTML_Description" hidden="1">""</definedName>
    <definedName name="HTML_Email" hidden="1">""</definedName>
    <definedName name="HTML_Header" hidden="1">"Sheet1"</definedName>
    <definedName name="HTML_LastUpdate" hidden="1">"2/5/99"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HD:HomePageStuff:pc:datasets:implprem.html"</definedName>
    <definedName name="HTML_Title" hidden="1">"S&amp;P Implied Equity Premiums"</definedName>
    <definedName name="HTML1_1" hidden="1">"[RiskPremiumUS]Sheet1!$A$1:$M$38"</definedName>
    <definedName name="HTML1_10" hidden="1">""</definedName>
    <definedName name="HTML1_11" hidden="1">1</definedName>
    <definedName name="HTML1_12" hidden="1">"Zip 100:New_Home_Page:datafile:implpr.html"</definedName>
    <definedName name="HTML1_2" hidden="1">1</definedName>
    <definedName name="HTML1_3" hidden="1">"RiskPremiumUS"</definedName>
    <definedName name="HTML1_4" hidden="1">"Implied Risk Premiums for US"</definedName>
    <definedName name="HTML1_5" hidden="1">""</definedName>
    <definedName name="HTML1_6" hidden="1">-4146</definedName>
    <definedName name="HTML1_7" hidden="1">-4146</definedName>
    <definedName name="HTML1_8" hidden="1">"3/19/97"</definedName>
    <definedName name="HTML1_9" hidden="1">"Aswath Damodaran"</definedName>
    <definedName name="HTMLCount" hidden="1">1</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SHAREOUTSTANDING" hidden="1">"c83"</definedName>
    <definedName name="IQ_AVG_TEMP_EMPLOYEES" hidden="1">"c6020"</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REUT" hidden="1">"c6800"</definedName>
    <definedName name="IQ_CAL_Y" hidden="1">"c102"</definedName>
    <definedName name="IQ_CAL_Y_EST" hidden="1">"c6797"</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EST" hidden="1">"c399"</definedName>
    <definedName name="IQ_EPS_EST_REUT" hidden="1">"c5453"</definedName>
    <definedName name="IQ_EPS_GW_EST" hidden="1">"c1737"</definedName>
    <definedName name="IQ_EPS_GW_EST_REUT" hidden="1">"c5389"</definedName>
    <definedName name="IQ_EPS_GW_HIGH_EST" hidden="1">"c1739"</definedName>
    <definedName name="IQ_EPS_GW_HIGH_EST_REUT" hidden="1">"c5391"</definedName>
    <definedName name="IQ_EPS_GW_LOW_EST" hidden="1">"c1740"</definedName>
    <definedName name="IQ_EPS_GW_LOW_EST_REUT" hidden="1">"c5392"</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ED_EST" hidden="1">"c1744"</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REUT" hidden="1">"c6798"</definedName>
    <definedName name="IQ_FISCAL_Y" hidden="1">"c441"</definedName>
    <definedName name="IQ_FISCAL_Y_EST" hidden="1">"c6795"</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43575.8190625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39623.4334259259</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hlkqFL" hidden="1">{"'Sheet1'!$A$1:$O$40"}</definedName>
    <definedName name="LAST_YEAR">#REF!</definedName>
    <definedName name="month_yr">OFFSET('[2]Moodys Yields(WP)'!$O$4,0,0,'[2]Moodys Yields(WP)'!$A$1-3,1)</definedName>
    <definedName name="MoodysDalies">OFFSET('[2]Moodys Yields(WP)'!$A$4:$Q$4,0,0,'[2]Moodys Yields(WP)'!$A$1-ROW('[2]Moodys Yields(WP)'!$A$3),'[2]Moodys Yields(WP)'!$Q$2)</definedName>
    <definedName name="Notes_to_Table_3">#REF!</definedName>
    <definedName name="Pal_Workbook_GUID" hidden="1">"WM86NBRVE9KHQPNSDDJJY4J1"</definedName>
    <definedName name="_xlnm.Print_Area" localSheetId="0">'Table 6 GDP Forecasts'!$C$3:$L$29</definedName>
    <definedName name="_xlnm.Print_Area" localSheetId="5">'Table 7 GDP-SocSec 2025'!$A$1:$F$33</definedName>
    <definedName name="_xlnm.Print_Titles">#N/A</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utput" hidden="1">_xll.RiskCellHasTokens(1024)</definedName>
    <definedName name="RiskIsStatistics" hidden="1">_xll.RiskCellHasTokens(4096+32768+65536)</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41</definedName>
    <definedName name="SAPBEXsysID" hidden="1">"PBW"</definedName>
    <definedName name="SAPBEXwbID" hidden="1">"3TD2FVG7ME7U056LVECBWI4A2"</definedName>
    <definedName name="SNLLU">'[1]SNL Data (WP)'!$A$6:$I$55</definedName>
    <definedName name="SPLookUp">OFFSET('[5]Current S&amp;P Ratings'!$A$3:$E$3,0,0,COUNTA('[5]Current S&amp;P Ratings'!$B:$B)-1)</definedName>
    <definedName name="spreadA">OFFSET('[2]Moodys Yields(WP)'!$Q$4,0,0,'[2]Moodys Yields(WP)'!$A$1-3,1)</definedName>
    <definedName name="spreadDates">OFFSET('[2]Moodys Yields(WP)'!$A$4,0,0,'[2]Moodys Yields(WP)'!$A$1-3,1)</definedName>
    <definedName name="STWBD_StatToolsBoxPlot_DefaultDataFormat" hidden="1">" 0"</definedName>
    <definedName name="STWBD_StatToolsBoxPlot_HasDefaultInfo" hidden="1">"TRUE"</definedName>
    <definedName name="STWBD_StatToolsBoxPlot_IncludeKey" hidden="1">"FALSE"</definedName>
    <definedName name="STWBD_StatToolsBoxPlot_VariableList" hidden="1">1</definedName>
    <definedName name="STWBD_StatToolsBoxPlot_VariableList_1" hidden="1">"U_x0001_VG27AE830F_x0001_"</definedName>
    <definedName name="STWBD_StatToolsBoxPlot_VarSelectorDefaultDataSet" hidden="1">"DG2C9ED946"</definedName>
    <definedName name="STWBD_StatToolsHistogram_BinMaximum" hidden="1">" 1.01E+300"</definedName>
    <definedName name="STWBD_StatToolsHistogram_BinMinimum" hidden="1">" 1.01E+300"</definedName>
    <definedName name="STWBD_StatToolsHistogram_DefaultDataFormat" hidden="1">" 0"</definedName>
    <definedName name="STWBD_StatToolsHistogram_HasDefaultInfo" hidden="1">"TRUE"</definedName>
    <definedName name="STWBD_StatToolsHistogram_NumBins" hidden="1">"-32767"</definedName>
    <definedName name="STWBD_StatToolsHistogram_VariableList" hidden="1">1</definedName>
    <definedName name="STWBD_StatToolsHistogram_VariableList_1" hidden="1">"U_x0001_VG27AE830F_x0001_"</definedName>
    <definedName name="STWBD_StatToolsHistogram_VarSelectorDefaultDataSet" hidden="1">"DG2C9ED946"</definedName>
    <definedName name="STWBD_StatToolsHistogram_XAxisStyle" hidden="1">" 0"</definedName>
    <definedName name="STWBD_StatToolsHistogram_YAxisStyle" hidden="1">" 0"</definedName>
    <definedName name="STWBD_StatToolsOneVarSummary_Count" hidden="1">"TRUE"</definedName>
    <definedName name="STWBD_StatToolsOneVarSummary_DefaultDataFormat" hidden="1">" 0"</definedName>
    <definedName name="STWBD_StatToolsOneVarSummary_FirstQuartile" hidden="1">"TRUE"</definedName>
    <definedName name="STWBD_StatToolsOneVarSummary_HasDefaultInfo" hidden="1">"TRUE"</definedName>
    <definedName name="STWBD_StatToolsOneVarSummary_InterQuartileRange" hidden="1">"TRUE"</definedName>
    <definedName name="STWBD_StatToolsOneVarSummary_Kurtosis" hidden="1">"TRUE"</definedName>
    <definedName name="STWBD_StatToolsOneVarSummary_Maximum" hidden="1">"TRUE"</definedName>
    <definedName name="STWBD_StatToolsOneVarSummary_Mean" hidden="1">"TRUE"</definedName>
    <definedName name="STWBD_StatToolsOneVarSummary_MeanAbsDeviation" hidden="1">"TRUE"</definedName>
    <definedName name="STWBD_StatToolsOneVarSummary_Median" hidden="1">"TRUE"</definedName>
    <definedName name="STWBD_StatToolsOneVarSummary_Minimum" hidden="1">"TRUE"</definedName>
    <definedName name="STWBD_StatToolsOneVarSummary_OtherPercentiles" hidden="1">"TRUE"</definedName>
    <definedName name="STWBD_StatToolsOneVarSummary_PercentileList" hidden="1">" .01, .025, .05, .1, .2, .8, .9, .95, .975, .99"</definedName>
    <definedName name="STWBD_StatToolsOneVarSummary_Range" hidden="1">"TRUE"</definedName>
    <definedName name="STWBD_StatToolsOneVarSummary_Skewness" hidden="1">"TRUE"</definedName>
    <definedName name="STWBD_StatToolsOneVarSummary_StandardDeviation" hidden="1">"TRUE"</definedName>
    <definedName name="STWBD_StatToolsOneVarSummary_Sum" hidden="1">"TRUE"</definedName>
    <definedName name="STWBD_StatToolsOneVarSummary_ThirdQuartile" hidden="1">"TRUE"</definedName>
    <definedName name="STWBD_StatToolsOneVarSummary_VariableList" hidden="1">1</definedName>
    <definedName name="STWBD_StatToolsOneVarSummary_VariableList_1" hidden="1">"U_x0001_VG27AE830F_x0001_"</definedName>
    <definedName name="STWBD_StatToolsOneVarSummary_Variance" hidden="1">"TRUE"</definedName>
    <definedName name="STWBD_StatToolsOneVarSummary_VarSelectorDefaultDataSet" hidden="1">"DG2C9ED946"</definedName>
    <definedName name="Ticker">""</definedName>
    <definedName name="TickerLU">'[1]Proxy Group'!$A$7:$C$56</definedName>
    <definedName name="TIPS_20yr">OFFSET('[2]FRED 20 yr TIPS monthly'!$A$8,0,0,'[2]FRED 20 yr TIPS monthly'!$E$7,2)</definedName>
    <definedName name="Treas_20_Yr">OFFSET('[2]Treas 20 yr'!$A$1,0,0,'[2]Treas 20 yr'!$E$4,2)</definedName>
    <definedName name="Treas30Yr">OFFSET('[2]Yields (WP)'!$A$8,0,0,'[2]Yields (WP)'!$E$6,2)</definedName>
    <definedName name="TRYEAR">#REF!</definedName>
    <definedName name="U_A">OFFSET('[2]Moodys Yields(WP)'!$D$4,0,0,'[2]Moodys Yields(WP)'!$A$1-3,1)</definedName>
    <definedName name="U_Aa">OFFSET('[2]Moodys Yields(WP)'!$C$4,0,0,'[2]Moodys Yields(WP)'!$A$1-3,1)</definedName>
    <definedName name="U_Avg">OFFSET('[2]Moodys Yields(WP)'!$F$4,0,0,'[2]Moodys Yields(WP)'!$A$1-3,1)</definedName>
    <definedName name="U_Baa">OFFSET('[2]Moodys Yields(WP)'!$E$4,0,0,'[2]Moodys Yields(WP)'!$A$1-3,1)</definedName>
    <definedName name="Utility">'[1]Proxy Group'!$B$1</definedName>
    <definedName name="VLLU">'[1]VL Data (WP)'!$B$12:$Z$61</definedName>
    <definedName name="wrn.All._.Sheets." hidden="1">{"IncSt",#N/A,FALSE,"IS";"BalSht",#N/A,FALSE,"BS";"IntCash",#N/A,FALSE,"Int. Cash";"Stats",#N/A,FALSE,"Stats"}</definedName>
    <definedName name="wrn.allocpb." hidden="1">{#N/A,#N/A,FALSE,"Alloc"}</definedName>
    <definedName name="wrn.Detail." hidden="1">{"Print_Detail",#N/A,FALSE,"Redemption_Maturity Extract"}</definedName>
    <definedName name="wrn.Diane._.s._.Version." hidden="1">{"Full",#N/A,FALSE,"Sec MTN B Summary"}</definedName>
    <definedName name="wrn.Distribution._.Version." hidden="1">{"RedPrem_InitRed View",#N/A,FALSE,"Sec MTN B Summary"}</definedName>
    <definedName name="wrn.Pivot1." hidden="1">{"Pivot1",#N/A,FALSE,"Redemption_Maturity Extract"}</definedName>
    <definedName name="wrn.Pivot2." hidden="1">{"Pivot2",#N/A,FALSE,"Redemption_Maturity Extract"}</definedName>
    <definedName name="wrn.Print._.All." hidden="1">{#N/A,#N/A,FALSE,"Summary";#N/A,#N/A,FALSE,"City Gate";#N/A,#N/A,FALSE,"Ind Trans";#N/A,#N/A,FALSE,"Electric Gen"}</definedName>
    <definedName name="wrn.Schedule._.J." hidden="1">{"Schedule J-1",#N/A,FALSE,"Schedule J-1";"WP/J-1.1",#N/A,FALSE,"Schedule J-1";"Schedule J-2",#N/A,FALSE,"Schedule J-1";"WP/J-2.1",#N/A,FALSE,"Schedule J-1";"Schedule J-3",#N/A,FALSE,"Schedule J-1";"Schedule J-4",#N/A,FALSE,"Schedule J-1";"Schedule J-5",#N/A,FALSE,"Schedule J-1";"Schedule J-6",#N/A,FALSE,"Schedule J-1"}</definedName>
    <definedName name="xxx" hidden="1">{"'Sheet1'!$A$1:$O$40"}</definedName>
    <definedName name="yikes" hidden="1">{#N/A,#N/A,FALSE,"Summary";#N/A,#N/A,FALSE,"City Gate";#N/A,#N/A,FALSE,"Ind Trans";#N/A,#N/A,FALSE,"Electric Gen"}</definedName>
    <definedName name="yikes1" hidden="1">{"Schedule J-1",#N/A,FALSE,"Schedule J-1";"WP/J-1.1",#N/A,FALSE,"Schedule J-1";"Schedule J-2",#N/A,FALSE,"Schedule J-1";"WP/J-2.1",#N/A,FALSE,"Schedule J-1";"Schedule J-3",#N/A,FALSE,"Schedule J-1";"Schedule J-4",#N/A,FALSE,"Schedule J-1";"Schedule J-5",#N/A,FALSE,"Schedule J-1";"Schedule J-6",#N/A,FALSE,"Schedule J-1"}</definedName>
    <definedName name="zzz" hidden="1">{"'Sheet1'!$A$1:$O$40"}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8" l="1"/>
  <c r="A40" i="8"/>
  <c r="A41" i="8" s="1"/>
  <c r="B39" i="8"/>
  <c r="A39" i="8"/>
  <c r="D5" i="7"/>
  <c r="D6" i="7" s="1"/>
  <c r="D4" i="7"/>
  <c r="F8" i="6"/>
  <c r="A8" i="6"/>
  <c r="F5" i="6"/>
  <c r="H5" i="6" s="1"/>
  <c r="H16" i="1" s="1"/>
  <c r="A5" i="6"/>
  <c r="F323" i="5"/>
  <c r="F328" i="5" s="1"/>
  <c r="D5" i="4"/>
  <c r="D6" i="4" s="1"/>
  <c r="D4" i="4"/>
  <c r="AH13" i="3"/>
  <c r="AH28" i="3" s="1"/>
  <c r="J5" i="3"/>
  <c r="J6" i="3" s="1"/>
  <c r="J4" i="3"/>
  <c r="D9" i="2"/>
  <c r="C9" i="2"/>
  <c r="E7" i="2"/>
  <c r="E6" i="2"/>
  <c r="E9" i="2" s="1"/>
  <c r="J12" i="1" s="1"/>
  <c r="P32" i="1"/>
  <c r="E32" i="1"/>
  <c r="J16" i="1"/>
  <c r="I16" i="1"/>
  <c r="G16" i="1"/>
  <c r="G15" i="1"/>
  <c r="I12" i="1"/>
  <c r="H12" i="1"/>
  <c r="E12" i="1"/>
  <c r="J8" i="3" l="1"/>
  <c r="G13" i="1"/>
  <c r="J9" i="3"/>
  <c r="I13" i="1" s="1"/>
  <c r="D8" i="7"/>
  <c r="H17" i="1" s="1"/>
  <c r="D11" i="7"/>
  <c r="G17" i="1"/>
  <c r="D11" i="4"/>
  <c r="G14" i="1"/>
  <c r="D8" i="4"/>
  <c r="H14" i="1" s="1"/>
  <c r="J15" i="1"/>
  <c r="B43" i="8"/>
  <c r="AH15" i="3"/>
  <c r="F325" i="5"/>
  <c r="H15" i="1" s="1"/>
  <c r="J14" i="1" l="1"/>
  <c r="D9" i="4"/>
  <c r="I14" i="1" s="1"/>
  <c r="J17" i="1"/>
  <c r="D9" i="7"/>
  <c r="I17" i="1" s="1"/>
  <c r="F326" i="5"/>
  <c r="I15" i="1" s="1"/>
  <c r="H13" i="1"/>
  <c r="J11" i="3"/>
  <c r="J13" i="1" s="1"/>
</calcChain>
</file>

<file path=xl/sharedStrings.xml><?xml version="1.0" encoding="utf-8"?>
<sst xmlns="http://schemas.openxmlformats.org/spreadsheetml/2006/main" count="898" uniqueCount="842">
  <si>
    <t>GDP Forecasts</t>
  </si>
  <si>
    <t>Projected</t>
  </si>
  <si>
    <t>Real</t>
  </si>
  <si>
    <t>Nominal</t>
  </si>
  <si>
    <t xml:space="preserve">                   Source                   </t>
  </si>
  <si>
    <t>Period</t>
  </si>
  <si>
    <t>GDP</t>
  </si>
  <si>
    <t>Inflation</t>
  </si>
  <si>
    <t xml:space="preserve">  GDP  </t>
  </si>
  <si>
    <t>1</t>
  </si>
  <si>
    <t>5-10 Yrs</t>
  </si>
  <si>
    <r>
      <t>EIA - Annual Energy Outlook</t>
    </r>
    <r>
      <rPr>
        <vertAlign val="superscript"/>
        <sz val="11"/>
        <color theme="1"/>
        <rFont val="Arial"/>
        <family val="2"/>
      </rPr>
      <t>2</t>
    </r>
  </si>
  <si>
    <r>
      <t>Congressional Budget Office</t>
    </r>
    <r>
      <rPr>
        <vertAlign val="superscript"/>
        <sz val="11"/>
        <color theme="1"/>
        <rFont val="Arial"/>
        <family val="2"/>
      </rPr>
      <t>3</t>
    </r>
  </si>
  <si>
    <r>
      <t>Moody's Analytics</t>
    </r>
    <r>
      <rPr>
        <vertAlign val="superscript"/>
        <sz val="11"/>
        <color theme="1"/>
        <rFont val="Arial"/>
        <family val="2"/>
      </rPr>
      <t>4</t>
    </r>
  </si>
  <si>
    <r>
      <t>Social Security Administration</t>
    </r>
    <r>
      <rPr>
        <vertAlign val="superscript"/>
        <sz val="11"/>
        <color theme="1"/>
        <rFont val="Arial"/>
        <family val="2"/>
      </rPr>
      <t>5</t>
    </r>
  </si>
  <si>
    <r>
      <t>Economist Intelligence Unit</t>
    </r>
    <r>
      <rPr>
        <vertAlign val="superscript"/>
        <sz val="11"/>
        <color theme="1"/>
        <rFont val="Arial"/>
        <family val="2"/>
      </rPr>
      <t>6</t>
    </r>
  </si>
  <si>
    <t>_________</t>
  </si>
  <si>
    <t>Sources:</t>
  </si>
  <si>
    <r>
      <rPr>
        <vertAlign val="superscript"/>
        <sz val="11"/>
        <color theme="1"/>
        <rFont val="Arial"/>
        <family val="2"/>
      </rPr>
      <t>1</t>
    </r>
    <r>
      <rPr>
        <sz val="11"/>
        <color theme="1"/>
        <rFont val="Arial"/>
        <family val="2"/>
      </rPr>
      <t>Blue Chip Financial Forecasts, June 2, 2025 at 14.</t>
    </r>
  </si>
  <si>
    <r>
      <rPr>
        <vertAlign val="superscript"/>
        <sz val="11"/>
        <color theme="1"/>
        <rFont val="Arial"/>
        <family val="2"/>
      </rPr>
      <t>2</t>
    </r>
    <r>
      <rPr>
        <sz val="11"/>
        <color theme="1"/>
        <rFont val="Arial"/>
        <family val="2"/>
      </rPr>
      <t xml:space="preserve">U.S. EnergyInformation Administration (EIA), </t>
    </r>
  </si>
  <si>
    <t xml:space="preserve">  Annual Energy Outlook 2025, April 15, 2025.</t>
  </si>
  <si>
    <r>
      <rPr>
        <vertAlign val="superscript"/>
        <sz val="11"/>
        <color theme="1"/>
        <rFont val="Arial"/>
        <family val="2"/>
      </rPr>
      <t>3</t>
    </r>
    <r>
      <rPr>
        <sz val="11"/>
        <color theme="1"/>
        <rFont val="Arial"/>
        <family val="2"/>
      </rPr>
      <t>Congressional Budget Office, Long-Term Budget Outlook, March 27, 2025.</t>
    </r>
  </si>
  <si>
    <r>
      <rPr>
        <vertAlign val="superscript"/>
        <sz val="11"/>
        <color theme="1"/>
        <rFont val="Arial"/>
        <family val="2"/>
      </rPr>
      <t>4</t>
    </r>
    <r>
      <rPr>
        <sz val="11"/>
        <color theme="1"/>
        <rFont val="Arial"/>
        <family val="2"/>
      </rPr>
      <t>Moody’s Analytics Forecast, last updated June 9, 2025.</t>
    </r>
  </si>
  <si>
    <r>
      <rPr>
        <vertAlign val="superscript"/>
        <sz val="11"/>
        <color theme="1"/>
        <rFont val="Arial"/>
        <family val="2"/>
      </rPr>
      <t>5</t>
    </r>
    <r>
      <rPr>
        <sz val="11"/>
        <color theme="1"/>
        <rFont val="Arial"/>
        <family val="2"/>
      </rPr>
      <t xml:space="preserve">Social Security Administration, “2025 OASDI Trustees Report,” </t>
    </r>
  </si>
  <si>
    <t xml:space="preserve">  Table VI.G6. June 18, 2025.</t>
  </si>
  <si>
    <r>
      <rPr>
        <vertAlign val="superscript"/>
        <sz val="11"/>
        <color theme="1"/>
        <rFont val="Arial"/>
        <family val="2"/>
      </rPr>
      <t>6</t>
    </r>
    <r>
      <rPr>
        <sz val="11"/>
        <color theme="1"/>
        <rFont val="Arial"/>
        <family val="2"/>
      </rPr>
      <t>S&amp;P MI, Economist Intelligence Unit, downloaded on July 18, 2025.</t>
    </r>
  </si>
  <si>
    <t>Base Year 2023</t>
  </si>
  <si>
    <t>Update June &amp; December using the BCFF,  March &amp; September using the BCEI.</t>
  </si>
  <si>
    <t>Annual Energy Outlook 2025</t>
  </si>
  <si>
    <t>Release date: April 15, 2025</t>
  </si>
  <si>
    <t>Updated on April 15, 2025. Next release in TBD.</t>
  </si>
  <si>
    <t>U.S. Energy Information Administration - EIA - Independent Statistics and Analysis</t>
  </si>
  <si>
    <t>Congressional Budget Office, The Long-Term Budget Outlook: 2025 to 2055, March 27, 2025.</t>
  </si>
  <si>
    <t>Report as of March 2025.</t>
  </si>
  <si>
    <t>Update annually in March-April.</t>
  </si>
  <si>
    <t>https://www.cbo.gov/publication/61187</t>
  </si>
  <si>
    <t>Moody’s Analytics Forecast,  last updated June 9, 2025.</t>
  </si>
  <si>
    <t xml:space="preserve">It needs to be updated on a quarterly basis, Chris will purchase at the end of </t>
  </si>
  <si>
    <t>www.economy.com</t>
  </si>
  <si>
    <t>each quarter.</t>
  </si>
  <si>
    <t xml:space="preserve">Social Security Administration, “2025 OASDI Trustees Report,” Table VI.G6, June 18, 2025.
</t>
  </si>
  <si>
    <t>Updated June 18, 2025</t>
  </si>
  <si>
    <t xml:space="preserve">Updated annually in August-September. There is an option to subscribe. 
</t>
  </si>
  <si>
    <t>2. Estimates as a Percentage of Gross Domestic Product (ssa.gov)</t>
  </si>
  <si>
    <t>https://www.ssa.gov/OACT/TR/2025/</t>
  </si>
  <si>
    <t>S&amp;P MI, Economist Intelligence Unit, downloaded on July 18, 2025.</t>
  </si>
  <si>
    <t>Downloaded July 18, 2025</t>
  </si>
  <si>
    <t>Available to download as needed.</t>
  </si>
  <si>
    <t>https://www.capitaliq.spglobal.com/web/client?auth=inherit&amp;overridecdc=1&amp;#country/economicDemographic?keycountry=US</t>
  </si>
  <si>
    <t>Blue Chip Financial Forecasts</t>
  </si>
  <si>
    <t>June 2, 2025.</t>
  </si>
  <si>
    <t>2026-30</t>
  </si>
  <si>
    <t>2031-35</t>
  </si>
  <si>
    <t>Average</t>
  </si>
  <si>
    <t>Real GDP</t>
  </si>
  <si>
    <t>GDP Chained Price Index</t>
  </si>
  <si>
    <t>Nominal GDP</t>
  </si>
  <si>
    <t>ref2022.d011222a</t>
  </si>
  <si>
    <t>Report</t>
  </si>
  <si>
    <t>Scenario</t>
  </si>
  <si>
    <t>ref2023</t>
  </si>
  <si>
    <t>Base Year</t>
  </si>
  <si>
    <t>Datekey</t>
  </si>
  <si>
    <t>d020623a</t>
  </si>
  <si>
    <t>End Year</t>
  </si>
  <si>
    <t>Release date: April 2025</t>
  </si>
  <si>
    <t>Years</t>
  </si>
  <si>
    <t>MEI000</t>
  </si>
  <si>
    <t>20. Macroeconomic Indicators</t>
  </si>
  <si>
    <t>(billion 2012 chain-weighted dollars, unless otherwise noted)</t>
  </si>
  <si>
    <t>Annual</t>
  </si>
  <si>
    <t>Change</t>
  </si>
  <si>
    <t xml:space="preserve"> Indicators</t>
  </si>
  <si>
    <t>2021–2050</t>
  </si>
  <si>
    <t>MEI000:ba_RealGrossDome</t>
  </si>
  <si>
    <t>Real Gross Domestic Product</t>
  </si>
  <si>
    <t>Components of Real Gross Domestic Product</t>
  </si>
  <si>
    <t>MEI000:ba_RealConsumpti</t>
  </si>
  <si>
    <t xml:space="preserve">  Real Consumption</t>
  </si>
  <si>
    <t>MEI000:ba_RealInvestmen</t>
  </si>
  <si>
    <t xml:space="preserve">  Real Business Fixed Investment</t>
  </si>
  <si>
    <t>MEI000:ba_RealGovernmen</t>
  </si>
  <si>
    <t xml:space="preserve">  Real Government Spending</t>
  </si>
  <si>
    <t>MEI000:ba_RealExports</t>
  </si>
  <si>
    <t xml:space="preserve">  Real Exports</t>
  </si>
  <si>
    <t>MEI000:ba_RealImports</t>
  </si>
  <si>
    <t xml:space="preserve">  Real Imports</t>
  </si>
  <si>
    <t>Energy Intensity</t>
  </si>
  <si>
    <t xml:space="preserve"> (thousand Btu per 2012 dollar of GDP)</t>
  </si>
  <si>
    <t>MEI000:ca_DeliveredEner</t>
  </si>
  <si>
    <t xml:space="preserve">  Delivered Energy</t>
  </si>
  <si>
    <t>MEI000:ca_TotalEnergy</t>
  </si>
  <si>
    <t xml:space="preserve">  Total Energy</t>
  </si>
  <si>
    <t>Price Indices</t>
  </si>
  <si>
    <t>MEI000:da_GDPChain-Type</t>
  </si>
  <si>
    <t xml:space="preserve">  GDP Chain-type Price Index (2012=1.000)</t>
  </si>
  <si>
    <t xml:space="preserve">  Consumer Price Index (1982-84=1.00)</t>
  </si>
  <si>
    <t>MEI000:da_ConsumerPrice</t>
  </si>
  <si>
    <t xml:space="preserve">    All-urban</t>
  </si>
  <si>
    <t>MEI000:da_ConEnCom&amp;Serv</t>
  </si>
  <si>
    <t xml:space="preserve">    Energy Commodities and Services</t>
  </si>
  <si>
    <t xml:space="preserve">  Wholesale Price Index (1982=1.00)</t>
  </si>
  <si>
    <t>MEI000:da_AllCommoditie</t>
  </si>
  <si>
    <t xml:space="preserve">    All Commodities</t>
  </si>
  <si>
    <t>MEI000:da_FuelandPower</t>
  </si>
  <si>
    <t xml:space="preserve">    Fuel and Power</t>
  </si>
  <si>
    <t>MEI000:da_MetalProduct</t>
  </si>
  <si>
    <t xml:space="preserve">    Metals and Metal Products</t>
  </si>
  <si>
    <t>MEI000:da_IndComExEnrgy</t>
  </si>
  <si>
    <t xml:space="preserve">    Industrial Commodities excluding Energy</t>
  </si>
  <si>
    <t>Interest Rates (%, nominal)</t>
  </si>
  <si>
    <t>MEI000:ea_FederalFundsR</t>
  </si>
  <si>
    <t xml:space="preserve">  Federal Funds Rate</t>
  </si>
  <si>
    <t>MEI000:ea_10-YearTreasu</t>
  </si>
  <si>
    <t xml:space="preserve">  10-Year Treasury Note</t>
  </si>
  <si>
    <t>MEI000:ea_AAUtilityBond</t>
  </si>
  <si>
    <t xml:space="preserve">  AA Utility Bond Rate</t>
  </si>
  <si>
    <t>Value of Shipments (billion 2012 dollars)</t>
  </si>
  <si>
    <t>MEI000:ja_ServiceSector</t>
  </si>
  <si>
    <t xml:space="preserve">  Non-Industrial and Service Sectors</t>
  </si>
  <si>
    <t>MEI000:ja_TotalIndustri</t>
  </si>
  <si>
    <t xml:space="preserve">  Total Industrial</t>
  </si>
  <si>
    <t>MEI000:ja_Non-Manufactu</t>
  </si>
  <si>
    <t xml:space="preserve">    Agriculture, Mining, and Construction</t>
  </si>
  <si>
    <t>MEI000:ja_Manufacturing</t>
  </si>
  <si>
    <t xml:space="preserve">    Manufacturing</t>
  </si>
  <si>
    <t>MEI000:ja_EnergyIntensi</t>
  </si>
  <si>
    <t xml:space="preserve">      Energy-Intensive</t>
  </si>
  <si>
    <t>MEI000:ja_Non-EnergyInt</t>
  </si>
  <si>
    <t xml:space="preserve">      Non-Energy-Intensive</t>
  </si>
  <si>
    <t>MEI000:ja_TotalRevenue</t>
  </si>
  <si>
    <t>Total Shipments</t>
  </si>
  <si>
    <t>Population and Employment (millions)</t>
  </si>
  <si>
    <t>MEI000:ka_Populationwit</t>
  </si>
  <si>
    <t xml:space="preserve">  Population, with Armed Forces Overseas</t>
  </si>
  <si>
    <t>MEI000:ka_Populationage</t>
  </si>
  <si>
    <t xml:space="preserve">  Population, aged 16 and over</t>
  </si>
  <si>
    <t>MEI000:ka_Populationold</t>
  </si>
  <si>
    <t xml:space="preserve">  Population, aged 65 and over</t>
  </si>
  <si>
    <t>MEI000:ka_Employment,No</t>
  </si>
  <si>
    <t xml:space="preserve">  Employment, Nonfarm</t>
  </si>
  <si>
    <t>MEI000:ka_Employment,Ma</t>
  </si>
  <si>
    <t xml:space="preserve">  Employment, Manufacturing</t>
  </si>
  <si>
    <t>Key Labor Indicators</t>
  </si>
  <si>
    <t>MEI000:ka_LaborForce</t>
  </si>
  <si>
    <t xml:space="preserve">  Labor Force (millions)</t>
  </si>
  <si>
    <t>MEI000:ka_NonFarmLabPrd</t>
  </si>
  <si>
    <t xml:space="preserve">  Nonfarm Labor Productivity (2009=1.00)</t>
  </si>
  <si>
    <t>MEI000:fa_UnemploymentR</t>
  </si>
  <si>
    <t xml:space="preserve">  Unemployment Rate (%)</t>
  </si>
  <si>
    <t>Key Indicators for Energy Demand</t>
  </si>
  <si>
    <t>MEI000:ba_RealDisposabl</t>
  </si>
  <si>
    <t xml:space="preserve">  Real Disposable Personal Income</t>
  </si>
  <si>
    <t>MEI000:ga_HousingStarts</t>
  </si>
  <si>
    <t xml:space="preserve">  Housing Starts (millions)</t>
  </si>
  <si>
    <t>MEI000:ha_(billionsquar</t>
  </si>
  <si>
    <t xml:space="preserve">  Commercial Floorspace (billion square feet)</t>
  </si>
  <si>
    <t>MEI000:ia_UnitSalesofLi</t>
  </si>
  <si>
    <t xml:space="preserve">  Unit Sales of Light-Duty Vehicles (millions)</t>
  </si>
  <si>
    <t>GDP = Gross domestic product.</t>
  </si>
  <si>
    <t>Btu = British thermal unit.</t>
  </si>
  <si>
    <t>- - = Not applicable.</t>
  </si>
  <si>
    <t>Table 20.  Macroeconomic Indicators</t>
  </si>
  <si>
    <t>https://www.eia.gov/outlooks/aeo/data/browser/#/?id=18-AEO2025&amp;region=0-0&amp;cases=ref2025&amp;start=2023&amp;end=2050&amp;f=A&amp;linechart=ref2025-d032025a.2-18-AEO2025&amp;sourcekey=0</t>
  </si>
  <si>
    <t>Thu May 01 2025 10:19:30 GMT-0500 (Central Daylight Time)</t>
  </si>
  <si>
    <t>Source: U.S. Energy Information Administration</t>
  </si>
  <si>
    <r>
      <t xml:space="preserve">This file presents data that supplement CBO’s March 2025 report </t>
    </r>
    <r>
      <rPr>
        <i/>
        <sz val="11"/>
        <color rgb="FF000000"/>
        <rFont val="Arial"/>
        <family val="2"/>
      </rPr>
      <t>The Long-Term Budget Outlook: 2025 to 2055</t>
    </r>
    <r>
      <rPr>
        <sz val="11"/>
        <color rgb="FF000000"/>
        <rFont val="Arial"/>
        <family val="2"/>
      </rPr>
      <t>.</t>
    </r>
  </si>
  <si>
    <t>3. Economic Projections (Annual)</t>
  </si>
  <si>
    <t>Year</t>
  </si>
  <si>
    <t>Real GDP (trillions of 2017 dollars)</t>
  </si>
  <si>
    <t>Nominal GDP 
(trillions of dollars, by calendar year)</t>
  </si>
  <si>
    <r>
      <t>Real potential GDP (trillions of 2017 dollars)</t>
    </r>
    <r>
      <rPr>
        <vertAlign val="superscript"/>
        <sz val="11"/>
        <color theme="1"/>
        <rFont val="Arial"/>
        <family val="2"/>
      </rPr>
      <t>a</t>
    </r>
  </si>
  <si>
    <t xml:space="preserve">GDP price index (index, 2017 = 1.0)  </t>
  </si>
  <si>
    <t>PCE price index (index, 2017 = 1.0)</t>
  </si>
  <si>
    <t>CPI-U 
(index, 1982–1984 = 1.0)</t>
  </si>
  <si>
    <t>U.S. wage and salary disbursements
 (trillions of dollars)</t>
  </si>
  <si>
    <r>
      <t>Civilian labor force (millions of people)</t>
    </r>
    <r>
      <rPr>
        <vertAlign val="superscript"/>
        <sz val="11"/>
        <color theme="1"/>
        <rFont val="Arial"/>
        <family val="2"/>
      </rPr>
      <t>b</t>
    </r>
  </si>
  <si>
    <t>Total civilian employment (millions of people)</t>
  </si>
  <si>
    <r>
      <t>Proprietors' income (trillions of dollars)</t>
    </r>
    <r>
      <rPr>
        <vertAlign val="superscript"/>
        <sz val="11"/>
        <color theme="1"/>
        <rFont val="Arial"/>
        <family val="2"/>
      </rPr>
      <t>c</t>
    </r>
  </si>
  <si>
    <r>
      <t>Potential labor force (millions of people)</t>
    </r>
    <r>
      <rPr>
        <vertAlign val="superscript"/>
        <sz val="11"/>
        <color theme="1"/>
        <rFont val="Arial"/>
        <family val="2"/>
      </rPr>
      <t>d</t>
    </r>
  </si>
  <si>
    <t>Data sources: Congressional Budget Office; Bureau of Economic Analysis; Bureau of Labor Statistics.</t>
  </si>
  <si>
    <t xml:space="preserve">Real values are nominal values that have been adjusted to remove the effects of changes in prices. </t>
  </si>
  <si>
    <t>CPI-U = consumer price index for all urban consumers; GDP = gross domestic product; PCE = personal consumption expenditures.</t>
  </si>
  <si>
    <t xml:space="preserve">a. An estimate of the amount of real GDP that could be produced if labor and capital were employed at their maximum sustainable rates. </t>
  </si>
  <si>
    <t>b. The labor force consists of people age 16 or older in the civilian noninstitutionalized population who have jobs or who are unemployed (available for work and either seeking work or expecting to be recalled from a temporary layoff). The civilian noninstitutionalized population excludes members of the armed forces on active duty and people in penal or mental institutions or in homes for the elderly or infirm.</t>
  </si>
  <si>
    <t>c. Income derived from the production of goods and services by sole proprietorships, partnerships, and tax-exempt cooperatives.</t>
  </si>
  <si>
    <t xml:space="preserve">d. An estimate of how big the labor force would be if economic output and other key variables were at their maximum sustainable amounts. </t>
  </si>
  <si>
    <t>Mnemonic:</t>
  </si>
  <si>
    <t>FGDP$.IUSA</t>
  </si>
  <si>
    <t>FGDP.IUSA</t>
  </si>
  <si>
    <t>Description:</t>
  </si>
  <si>
    <t>Baseline Scenario (June 2025): NIPA: Gross Domestic Product, (Bil. Ch. 2017 USD, SAAR)</t>
  </si>
  <si>
    <t>Baseline Scenario (June 2025): NIPA: Gross Domestic Product, (Bil. USD, SAAR)</t>
  </si>
  <si>
    <t>Source:</t>
  </si>
  <si>
    <t>U.S. Bureau of Economic Analysis (BEA); Moody's Analytics Forecasted</t>
  </si>
  <si>
    <t>Native Frequency:</t>
  </si>
  <si>
    <t>QUARTERLY</t>
  </si>
  <si>
    <t>Geography:</t>
  </si>
  <si>
    <t>United States</t>
  </si>
  <si>
    <t>Begin Date:</t>
  </si>
  <si>
    <t>03/31/1947</t>
  </si>
  <si>
    <t>Last Updated:</t>
  </si>
  <si>
    <t>06/09/2025</t>
  </si>
  <si>
    <t>Historical End Date:</t>
  </si>
  <si>
    <t>03/31/25</t>
  </si>
  <si>
    <t>1947Q1</t>
  </si>
  <si>
    <t>1947Q2</t>
  </si>
  <si>
    <t>1947Q3</t>
  </si>
  <si>
    <t>1947Q4</t>
  </si>
  <si>
    <t>1948Q1</t>
  </si>
  <si>
    <t>1948Q2</t>
  </si>
  <si>
    <t>1948Q3</t>
  </si>
  <si>
    <t>1948Q4</t>
  </si>
  <si>
    <t>1949Q1</t>
  </si>
  <si>
    <t>1949Q2</t>
  </si>
  <si>
    <t>1949Q3</t>
  </si>
  <si>
    <t>1949Q4</t>
  </si>
  <si>
    <t>1950Q1</t>
  </si>
  <si>
    <t>1950Q2</t>
  </si>
  <si>
    <t>1950Q3</t>
  </si>
  <si>
    <t>1950Q4</t>
  </si>
  <si>
    <t>1951Q1</t>
  </si>
  <si>
    <t>1951Q2</t>
  </si>
  <si>
    <t>1951Q3</t>
  </si>
  <si>
    <t>1951Q4</t>
  </si>
  <si>
    <t>1952Q1</t>
  </si>
  <si>
    <t>1952Q2</t>
  </si>
  <si>
    <t>1952Q3</t>
  </si>
  <si>
    <t>1952Q4</t>
  </si>
  <si>
    <t>1953Q1</t>
  </si>
  <si>
    <t>1953Q2</t>
  </si>
  <si>
    <t>1953Q3</t>
  </si>
  <si>
    <t>1953Q4</t>
  </si>
  <si>
    <t>1954Q1</t>
  </si>
  <si>
    <t>1954Q2</t>
  </si>
  <si>
    <t>1954Q3</t>
  </si>
  <si>
    <t>1954Q4</t>
  </si>
  <si>
    <t>1955Q1</t>
  </si>
  <si>
    <t>1955Q2</t>
  </si>
  <si>
    <t>1955Q3</t>
  </si>
  <si>
    <t>1955Q4</t>
  </si>
  <si>
    <t>1956Q1</t>
  </si>
  <si>
    <t>1956Q2</t>
  </si>
  <si>
    <t>1956Q3</t>
  </si>
  <si>
    <t>1956Q4</t>
  </si>
  <si>
    <t>1957Q1</t>
  </si>
  <si>
    <t>1957Q2</t>
  </si>
  <si>
    <t>1957Q3</t>
  </si>
  <si>
    <t>1957Q4</t>
  </si>
  <si>
    <t>1958Q1</t>
  </si>
  <si>
    <t>1958Q2</t>
  </si>
  <si>
    <t>1958Q3</t>
  </si>
  <si>
    <t>1958Q4</t>
  </si>
  <si>
    <t>1959Q1</t>
  </si>
  <si>
    <t>1959Q2</t>
  </si>
  <si>
    <t>1959Q3</t>
  </si>
  <si>
    <t>1959Q4</t>
  </si>
  <si>
    <t>1960Q1</t>
  </si>
  <si>
    <t>1960Q2</t>
  </si>
  <si>
    <t>1960Q3</t>
  </si>
  <si>
    <t>1960Q4</t>
  </si>
  <si>
    <t>1961Q1</t>
  </si>
  <si>
    <t>1961Q2</t>
  </si>
  <si>
    <t>1961Q3</t>
  </si>
  <si>
    <t>1961Q4</t>
  </si>
  <si>
    <t>1962Q1</t>
  </si>
  <si>
    <t>1962Q2</t>
  </si>
  <si>
    <t>1962Q3</t>
  </si>
  <si>
    <t>1962Q4</t>
  </si>
  <si>
    <t>1963Q1</t>
  </si>
  <si>
    <t>1963Q2</t>
  </si>
  <si>
    <t>1963Q3</t>
  </si>
  <si>
    <t>1963Q4</t>
  </si>
  <si>
    <t>1964Q1</t>
  </si>
  <si>
    <t>1964Q2</t>
  </si>
  <si>
    <t>1964Q3</t>
  </si>
  <si>
    <t>1964Q4</t>
  </si>
  <si>
    <t>1965Q1</t>
  </si>
  <si>
    <t>1965Q2</t>
  </si>
  <si>
    <t>1965Q3</t>
  </si>
  <si>
    <t>1965Q4</t>
  </si>
  <si>
    <t>1966Q1</t>
  </si>
  <si>
    <t>1966Q2</t>
  </si>
  <si>
    <t>1966Q3</t>
  </si>
  <si>
    <t>1966Q4</t>
  </si>
  <si>
    <t>1967Q1</t>
  </si>
  <si>
    <t>1967Q2</t>
  </si>
  <si>
    <t>1967Q3</t>
  </si>
  <si>
    <t>1967Q4</t>
  </si>
  <si>
    <t>1968Q1</t>
  </si>
  <si>
    <t>1968Q2</t>
  </si>
  <si>
    <t>1968Q3</t>
  </si>
  <si>
    <t>1968Q4</t>
  </si>
  <si>
    <t>1969Q1</t>
  </si>
  <si>
    <t>1969Q2</t>
  </si>
  <si>
    <t>1969Q3</t>
  </si>
  <si>
    <t>1969Q4</t>
  </si>
  <si>
    <t>1970Q1</t>
  </si>
  <si>
    <t>1970Q2</t>
  </si>
  <si>
    <t>1970Q3</t>
  </si>
  <si>
    <t>1970Q4</t>
  </si>
  <si>
    <t>1971Q1</t>
  </si>
  <si>
    <t>1971Q2</t>
  </si>
  <si>
    <t>1971Q3</t>
  </si>
  <si>
    <t>1971Q4</t>
  </si>
  <si>
    <t>1972Q1</t>
  </si>
  <si>
    <t>1972Q2</t>
  </si>
  <si>
    <t>1972Q3</t>
  </si>
  <si>
    <t>1972Q4</t>
  </si>
  <si>
    <t>1973Q1</t>
  </si>
  <si>
    <t>1973Q2</t>
  </si>
  <si>
    <t>1973Q3</t>
  </si>
  <si>
    <t>1973Q4</t>
  </si>
  <si>
    <t>1974Q1</t>
  </si>
  <si>
    <t>1974Q2</t>
  </si>
  <si>
    <t>1974Q3</t>
  </si>
  <si>
    <t>1974Q4</t>
  </si>
  <si>
    <t>1975Q1</t>
  </si>
  <si>
    <t>1975Q2</t>
  </si>
  <si>
    <t>1975Q3</t>
  </si>
  <si>
    <t>1975Q4</t>
  </si>
  <si>
    <t>1976Q1</t>
  </si>
  <si>
    <t>1976Q2</t>
  </si>
  <si>
    <t>1976Q3</t>
  </si>
  <si>
    <t>1976Q4</t>
  </si>
  <si>
    <t>1977Q1</t>
  </si>
  <si>
    <t>1977Q2</t>
  </si>
  <si>
    <t>1977Q3</t>
  </si>
  <si>
    <t>1977Q4</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</si>
  <si>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</si>
  <si>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</si>
  <si>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</si>
  <si>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</si>
  <si>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</si>
  <si>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</si>
  <si>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</si>
  <si>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</si>
  <si>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</si>
  <si>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</si>
  <si>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</si>
  <si>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</si>
  <si>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</si>
  <si>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</si>
  <si>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</si>
  <si>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</si>
  <si>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</si>
  <si>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</si>
  <si>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</si>
  <si>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</si>
  <si>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</si>
  <si>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</si>
  <si>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</si>
  <si>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</si>
  <si>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</si>
  <si>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</si>
  <si>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</si>
  <si>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</si>
  <si>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</si>
  <si>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</si>
  <si>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</si>
  <si>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</si>
  <si>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</si>
  <si>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</si>
  <si>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</si>
  <si>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</si>
  <si>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</si>
  <si>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</si>
  <si>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</si>
  <si>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</si>
  <si>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</si>
  <si>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</si>
  <si>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</si>
  <si>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</si>
  <si>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</si>
  <si>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</si>
  <si>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</si>
  <si>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</si>
  <si>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</si>
  <si>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</si>
  <si>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</si>
  <si>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</si>
  <si>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</si>
  <si>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</si>
  <si>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</si>
  <si>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</si>
  <si>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</si>
  <si>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</si>
  <si>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</si>
  <si>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</si>
  <si>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</si>
  <si>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</si>
  <si>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</si>
  <si>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</si>
  <si>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</si>
  <si>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</si>
  <si>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</si>
  <si>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</si>
  <si>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</si>
  <si>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</si>
  <si>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</si>
  <si>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</si>
  <si>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</si>
  <si>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</si>
  <si>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</si>
  <si>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</si>
  <si>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</si>
  <si>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</si>
  <si>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</si>
  <si>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</si>
  <si>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</si>
  <si>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</si>
  <si>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</si>
  <si>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</si>
  <si>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</si>
  <si>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</si>
  <si>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</si>
  <si>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</si>
  <si>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</si>
  <si>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</si>
  <si>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</si>
  <si>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</si>
  <si>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</si>
  <si>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</si>
  <si>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</si>
  <si>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</si>
  <si>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</si>
  <si>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</si>
  <si>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</si>
  <si>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</si>
  <si>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</si>
  <si>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</si>
  <si>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</si>
  <si>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</si>
  <si>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</si>
  <si>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</si>
  <si>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</si>
  <si>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</si>
  <si>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</si>
  <si>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</si>
  <si>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</si>
  <si>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</si>
  <si>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</si>
  <si>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</si>
  <si>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</si>
  <si>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</si>
  <si>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</si>
  <si>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</si>
  <si>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</si>
  <si>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</si>
  <si>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</si>
  <si>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</si>
  <si>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</si>
  <si>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</si>
  <si>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</si>
  <si>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</si>
  <si>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</si>
  <si>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</si>
  <si>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</si>
  <si>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</si>
  <si>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</si>
  <si>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</si>
  <si>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</si>
  <si>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</si>
  <si>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</si>
  <si>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</si>
  <si>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</si>
  <si>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</si>
  <si>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</si>
  <si>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</si>
  <si>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</si>
  <si>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</si>
  <si>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</si>
  <si>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</si>
  <si>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</si>
  <si>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</si>
  <si>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</si>
  <si>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</si>
  <si>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</si>
  <si>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</si>
  <si>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</si>
  <si>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</si>
  <si>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</si>
  <si>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</si>
  <si>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</si>
  <si>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</si>
  <si>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</si>
  <si>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</si>
  <si>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</si>
  <si>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</si>
  <si>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</si>
  <si>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</si>
  <si>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</si>
  <si>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</si>
  <si>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</si>
  <si>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</si>
  <si>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</si>
  <si>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</si>
  <si>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</si>
  <si>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</si>
  <si>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</si>
  <si>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</si>
  <si>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</si>
  <si>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</si>
  <si>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</si>
  <si>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</si>
  <si>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</si>
  <si>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</si>
  <si>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</si>
  <si>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</si>
  <si>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</si>
  <si>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</si>
  <si>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</si>
  <si>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</si>
  <si>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</si>
  <si>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</si>
  <si>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</si>
  <si>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</si>
  <si>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</si>
  <si>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</si>
  <si>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</si>
  <si>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</si>
  <si>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</si>
  <si>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2026Q2</t>
  </si>
  <si>
    <t>2026Q3</t>
  </si>
  <si>
    <t>2026Q4</t>
  </si>
  <si>
    <t>2027Q1</t>
  </si>
  <si>
    <t>2027Q2</t>
  </si>
  <si>
    <t>2027Q3</t>
  </si>
  <si>
    <t>2027Q4</t>
  </si>
  <si>
    <t>2028Q1</t>
  </si>
  <si>
    <t>2028Q2</t>
  </si>
  <si>
    <t>2028Q3</t>
  </si>
  <si>
    <t>2028Q4</t>
  </si>
  <si>
    <t>2029Q1</t>
  </si>
  <si>
    <t>2029Q2</t>
  </si>
  <si>
    <t>2029Q3</t>
  </si>
  <si>
    <t>2029Q4</t>
  </si>
  <si>
    <t>2030Q1</t>
  </si>
  <si>
    <t>2030Q2</t>
  </si>
  <si>
    <t>2030Q3</t>
  </si>
  <si>
    <t>2030Q4</t>
  </si>
  <si>
    <t>2031Q1</t>
  </si>
  <si>
    <t>2031Q2</t>
  </si>
  <si>
    <t>2031Q3</t>
  </si>
  <si>
    <t>2031Q4</t>
  </si>
  <si>
    <t>2032Q1</t>
  </si>
  <si>
    <t>2032Q2</t>
  </si>
  <si>
    <t>2032Q3</t>
  </si>
  <si>
    <t>2032Q4</t>
  </si>
  <si>
    <t>2033Q1</t>
  </si>
  <si>
    <t>2033Q2</t>
  </si>
  <si>
    <t>2033Q3</t>
  </si>
  <si>
    <t>2033Q4</t>
  </si>
  <si>
    <t>2034Q1</t>
  </si>
  <si>
    <t>2034Q2</t>
  </si>
  <si>
    <t>2034Q3</t>
  </si>
  <si>
    <t>2034Q4</t>
  </si>
  <si>
    <t>2035Q1</t>
  </si>
  <si>
    <t>2035Q2</t>
  </si>
  <si>
    <t>2035Q3</t>
  </si>
  <si>
    <t>2035Q4</t>
  </si>
  <si>
    <t>2036Q1</t>
  </si>
  <si>
    <t>2036Q2</t>
  </si>
  <si>
    <t>2036Q3</t>
  </si>
  <si>
    <t>2036Q4</t>
  </si>
  <si>
    <t>2037Q1</t>
  </si>
  <si>
    <t>2037Q2</t>
  </si>
  <si>
    <t>2037Q3</t>
  </si>
  <si>
    <t>2037Q4</t>
  </si>
  <si>
    <t>2038Q1</t>
  </si>
  <si>
    <t>2038Q2</t>
  </si>
  <si>
    <t>2038Q3</t>
  </si>
  <si>
    <t>2038Q4</t>
  </si>
  <si>
    <t>2039Q1</t>
  </si>
  <si>
    <t>2039Q2</t>
  </si>
  <si>
    <t>2039Q3</t>
  </si>
  <si>
    <t>2039Q4</t>
  </si>
  <si>
    <t>2040Q1</t>
  </si>
  <si>
    <t>2040Q2</t>
  </si>
  <si>
    <t>2040Q3</t>
  </si>
  <si>
    <t>2040Q4</t>
  </si>
  <si>
    <t>2041Q1</t>
  </si>
  <si>
    <t>2041Q2</t>
  </si>
  <si>
    <t>2041Q3</t>
  </si>
  <si>
    <t>2041Q4</t>
  </si>
  <si>
    <t>2042Q1</t>
  </si>
  <si>
    <t>2042Q2</t>
  </si>
  <si>
    <t>2042Q3</t>
  </si>
  <si>
    <t>2042Q4</t>
  </si>
  <si>
    <t>2043Q1</t>
  </si>
  <si>
    <t>2043Q2</t>
  </si>
  <si>
    <t>2043Q3</t>
  </si>
  <si>
    <t>2043Q4</t>
  </si>
  <si>
    <t>2044Q1</t>
  </si>
  <si>
    <t>2044Q2</t>
  </si>
  <si>
    <t>2044Q3</t>
  </si>
  <si>
    <t>2044Q4</t>
  </si>
  <si>
    <t>2045Q1</t>
  </si>
  <si>
    <t>2045Q2</t>
  </si>
  <si>
    <t>2045Q3</t>
  </si>
  <si>
    <t>2045Q4</t>
  </si>
  <si>
    <t>2046Q1</t>
  </si>
  <si>
    <t>2046Q2</t>
  </si>
  <si>
    <t>2046Q3</t>
  </si>
  <si>
    <t>2046Q4</t>
  </si>
  <si>
    <t>2047Q1</t>
  </si>
  <si>
    <t>2047Q2</t>
  </si>
  <si>
    <t>2047Q3</t>
  </si>
  <si>
    <t>2047Q4</t>
  </si>
  <si>
    <t>2048Q1</t>
  </si>
  <si>
    <t>2048Q2</t>
  </si>
  <si>
    <t>2048Q3</t>
  </si>
  <si>
    <t>2048Q4</t>
  </si>
  <si>
    <t>2049Q1</t>
  </si>
  <si>
    <t>2049Q2</t>
  </si>
  <si>
    <t>2049Q3</t>
  </si>
  <si>
    <t>2049Q4</t>
  </si>
  <si>
    <t>2050Q1</t>
  </si>
  <si>
    <t>2050Q2</t>
  </si>
  <si>
    <t>2050Q3</t>
  </si>
  <si>
    <t>2050Q4</t>
  </si>
  <si>
    <t>2051Q1</t>
  </si>
  <si>
    <t>2051Q2</t>
  </si>
  <si>
    <t>2051Q3</t>
  </si>
  <si>
    <t>2051Q4</t>
  </si>
  <si>
    <t>2052Q1</t>
  </si>
  <si>
    <t>2052Q2</t>
  </si>
  <si>
    <t>2052Q3</t>
  </si>
  <si>
    <t>2052Q4</t>
  </si>
  <si>
    <t>2053Q1</t>
  </si>
  <si>
    <t>2053Q2</t>
  </si>
  <si>
    <t>2053Q3</t>
  </si>
  <si>
    <t>2053Q4</t>
  </si>
  <si>
    <t>2054Q1</t>
  </si>
  <si>
    <t>2054Q2</t>
  </si>
  <si>
    <t>2054Q3</t>
  </si>
  <si>
    <t>2054Q4</t>
  </si>
  <si>
    <t>2055Q1</t>
  </si>
  <si>
    <t>2055Q2</t>
  </si>
  <si>
    <t>2055Q3</t>
  </si>
  <si>
    <t>2055Q4</t>
  </si>
  <si>
    <t>Intermediate Assumptions</t>
  </si>
  <si>
    <t>From Table VI.G4.—OASDI and HI Annual and Summarized Income, Cost, and Balance</t>
  </si>
  <si>
    <t>From Table VI.G6.—Selected Economic Variables, Calendar Years 2024-2100</t>
  </si>
  <si>
    <t xml:space="preserve">All Reports: </t>
  </si>
  <si>
    <t>Reports from the Board of Trustees (ssa.gov)</t>
  </si>
  <si>
    <t>`</t>
  </si>
  <si>
    <t>USA | Economic &amp; Demographic Data</t>
  </si>
  <si>
    <t>Downloaded July 18, 2025.</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</si>
  <si>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</si>
  <si>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</si>
  <si>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</si>
  <si>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</si>
  <si>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</si>
  <si>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</si>
  <si>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</si>
  <si>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</si>
  <si>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</si>
  <si>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</si>
  <si>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</si>
  <si>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</si>
  <si>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</si>
  <si>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</si>
  <si>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</si>
  <si>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</si>
  <si>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</si>
  <si>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</si>
  <si>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</si>
  <si>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</si>
  <si>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</si>
  <si>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</si>
  <si>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</si>
  <si>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</si>
  <si>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</si>
  <si>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</si>
  <si>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</si>
  <si>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</si>
  <si>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</si>
  <si>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</si>
  <si>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</si>
  <si>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</si>
  <si>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 xml:space="preserve"> </t>
  </si>
  <si>
    <t>Market Size and Growth</t>
  </si>
  <si>
    <t>Real GDP, LCU ($B)</t>
  </si>
  <si>
    <t>Real GDP Growth (%)</t>
  </si>
  <si>
    <t>Nominal GDP ($B)</t>
  </si>
  <si>
    <t>Exchange rates for Average Monthly Wages, Median Household Income and Gross Personal Income may vary slightly and can be found on the Industry Financial data page.</t>
  </si>
  <si>
    <t>© 2022 The Economist Intelligence Unit Ltd. All rights reserved. Whilst every effort has been taken to verify the accuracy of this information, The Economist Intelligence Unit Ltd. cannot accept any responsibility or liability for reliance by any person on this information.</t>
  </si>
  <si>
    <t>Table 1.1.5. Gross Domestic Product</t>
  </si>
  <si>
    <t>[Millions of dollars]</t>
  </si>
  <si>
    <t>Bureau of Economic Analysis</t>
  </si>
  <si>
    <t>Annual data from 1929 to 2024</t>
  </si>
  <si>
    <t>Last Revised on: March 27, 2025 - Next Release Date April 30, 2025</t>
  </si>
  <si>
    <t>https://apps.bea.gov/iTable/?reqid=19&amp;step=2&amp;isuri=1&amp;categories=survey</t>
  </si>
  <si>
    <t>Line</t>
  </si>
  <si>
    <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</si>
  <si>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</si>
  <si>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</si>
  <si>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</si>
  <si>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</si>
  <si>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</si>
  <si>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</si>
  <si>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</si>
  <si>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</si>
  <si>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</si>
  <si>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</si>
  <si>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</si>
  <si>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</si>
  <si>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</si>
  <si>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</si>
  <si>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</si>
  <si>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</si>
  <si>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</si>
  <si>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</si>
  <si>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</si>
  <si>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</si>
  <si>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</si>
  <si>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</si>
  <si>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</si>
  <si>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</si>
  <si>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</si>
  <si>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</si>
  <si>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</si>
  <si>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</si>
  <si>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</si>
  <si>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</si>
  <si>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</si>
  <si>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</si>
  <si>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</si>
  <si>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</si>
  <si>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</si>
  <si>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</si>
  <si>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</si>
  <si>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</si>
  <si>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</si>
  <si>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</si>
  <si>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</si>
  <si>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</si>
  <si>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</si>
  <si>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</si>
  <si>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</si>
  <si>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</si>
  <si>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</si>
  <si>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</si>
  <si>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</si>
  <si>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</si>
  <si>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</si>
  <si>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</si>
  <si>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</si>
  <si>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</si>
  <si>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</si>
  <si>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</si>
  <si>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</si>
  <si>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</si>
  <si>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</si>
  <si>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</si>
  <si>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</si>
  <si>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</si>
  <si>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</si>
  <si>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</si>
  <si>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</si>
  <si>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</si>
  <si>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</si>
  <si>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</si>
  <si>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</si>
  <si>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</si>
  <si>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</si>
  <si>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</si>
  <si>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</si>
  <si>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</si>
  <si>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</si>
  <si>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</si>
  <si>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</si>
  <si>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</si>
  <si>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</si>
  <si>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</si>
  <si>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</si>
  <si>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</si>
  <si>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</si>
  <si>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</si>
  <si>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</si>
  <si>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</si>
  <si>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</si>
  <si>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</si>
  <si>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</si>
  <si>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</si>
  <si>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</si>
  <si>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</si>
  <si>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</si>
  <si>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</si>
  <si>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</si>
  <si>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 xml:space="preserve">        Gross domestic product</t>
  </si>
  <si>
    <t>2</t>
  </si>
  <si>
    <t>Personal consumption expenditures</t>
  </si>
  <si>
    <t>3</t>
  </si>
  <si>
    <t xml:space="preserve">    Goods</t>
  </si>
  <si>
    <t>4</t>
  </si>
  <si>
    <t xml:space="preserve">        Durable goods</t>
  </si>
  <si>
    <t>5</t>
  </si>
  <si>
    <t xml:space="preserve">        Nondurable goods</t>
  </si>
  <si>
    <t>6</t>
  </si>
  <si>
    <t xml:space="preserve">    Services</t>
  </si>
  <si>
    <t>7</t>
  </si>
  <si>
    <t>Gross private domestic investment</t>
  </si>
  <si>
    <t>8</t>
  </si>
  <si>
    <t xml:space="preserve">    Fixed investment</t>
  </si>
  <si>
    <t>9</t>
  </si>
  <si>
    <t xml:space="preserve">        Nonresidential</t>
  </si>
  <si>
    <t>10</t>
  </si>
  <si>
    <t xml:space="preserve">            Structures</t>
  </si>
  <si>
    <t>11</t>
  </si>
  <si>
    <t xml:space="preserve">            Equipment</t>
  </si>
  <si>
    <t>12</t>
  </si>
  <si>
    <t xml:space="preserve">            Intellectual property products</t>
  </si>
  <si>
    <t>13</t>
  </si>
  <si>
    <t xml:space="preserve">        Residential</t>
  </si>
  <si>
    <t>14</t>
  </si>
  <si>
    <t xml:space="preserve">    Change in private inventories</t>
  </si>
  <si>
    <t>15</t>
  </si>
  <si>
    <t>Net exports of goods and services</t>
  </si>
  <si>
    <t>16</t>
  </si>
  <si>
    <t xml:space="preserve">    Exports</t>
  </si>
  <si>
    <t>17</t>
  </si>
  <si>
    <t xml:space="preserve">        Goods</t>
  </si>
  <si>
    <t>18</t>
  </si>
  <si>
    <t xml:space="preserve">        Services</t>
  </si>
  <si>
    <t>19</t>
  </si>
  <si>
    <t xml:space="preserve">    Imports</t>
  </si>
  <si>
    <t>20</t>
  </si>
  <si>
    <t>21</t>
  </si>
  <si>
    <t>22</t>
  </si>
  <si>
    <t>Government consumption expenditures and gross investment</t>
  </si>
  <si>
    <t>23</t>
  </si>
  <si>
    <t xml:space="preserve">    Federal</t>
  </si>
  <si>
    <t>24</t>
  </si>
  <si>
    <t xml:space="preserve">        National defense</t>
  </si>
  <si>
    <t>25</t>
  </si>
  <si>
    <t xml:space="preserve">        Nondefense</t>
  </si>
  <si>
    <t>26</t>
  </si>
  <si>
    <t xml:space="preserve">    State and local</t>
  </si>
  <si>
    <t>Number of Years</t>
  </si>
  <si>
    <t>TABLE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</si>
</sst>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
    <numFmt numFmtId="165" formatCode="[$-409]mmmm\ d\,\ yyyy;@"/>
    <numFmt numFmtId="166" formatCode="mmmm\ yyyy"/>
    <numFmt numFmtId="167" formatCode="0.000%"/>
    <numFmt numFmtId="168" formatCode="#,##0.000"/>
    <numFmt numFmtId="169" formatCode="0.000000%"/>
    <numFmt numFmtId="170" formatCode="0.0000%"/>
    <numFmt numFmtId="171" formatCode="#,##0.0"/>
    <numFmt numFmtId="172" formatCode="0.0"/>
    <numFmt numFmtId="173" formatCode="0.00000"/>
    <numFmt numFmtId="174" formatCode="0.000000"/>
    <numFmt numFmtId="175" formatCode="#,##0.0;[Red]\(#,##0.0\)"/>
    <numFmt numFmtId="176" formatCode="#,##0.00;[Red]\(#,##0.00\)"/>
    <numFmt numFmtId="177" formatCode="#,##0;[Red]\(#,##0\)"/>
  </numFmts>
  <fonts count="36" x14ac:knownFonts="1">
    <font>
      <sz val="11"/>
      <color theme="1"/>
      <name val="Arial"/>
      <family val="2"/>
    </font>
    <font>
      <sz val="11"/>
      <color theme="1"/>
      <name val="Arial"/>
      <family val="2"/>
    </font>
    <font>
      <b/>
      <sz val="11"/>
      <color theme="1"/>
      <name val="Arial"/>
      <family val="2"/>
    </font>
    <font>
      <b/>
      <u/>
      <sz val="11"/>
      <color theme="1"/>
      <name val="Arial"/>
      <family val="2"/>
    </font>
    <font>
      <u/>
      <sz val="11"/>
      <color theme="1"/>
      <name val="Arial"/>
      <family val="2"/>
    </font>
    <font>
      <vertAlign val="superscript"/>
      <sz val="11"/>
      <color theme="1"/>
      <name val="Arial"/>
      <family val="2"/>
    </font>
    <font>
      <sz val="12"/>
      <name val="Arial"/>
      <family val="2"/>
    </font>
    <font>
      <i/>
      <sz val="12"/>
      <name val="Arial"/>
      <family val="2"/>
    </font>
    <font>
      <sz val="12"/>
      <color theme="1"/>
      <name val="Arial"/>
      <family val="2"/>
    </font>
    <font>
      <sz val="11"/>
      <name val="Arial"/>
      <family val="2"/>
    </font>
    <font>
      <sz val="10"/>
      <name val="Arial"/>
      <family val="2"/>
    </font>
    <font>
      <u/>
      <sz val="10"/>
      <color theme="10"/>
      <name val="Arial"/>
      <family val="2"/>
    </font>
    <font>
      <u/>
      <sz val="10"/>
      <color indexed="12"/>
      <name val="Arial"/>
      <family val="2"/>
    </font>
    <font>
      <u/>
      <sz val="12"/>
      <color indexed="12"/>
      <name val="Arial"/>
      <family val="2"/>
    </font>
    <font>
      <i/>
      <sz val="11"/>
      <color theme="1"/>
      <name val="Arial"/>
      <family val="2"/>
    </font>
    <font>
      <sz val="9"/>
      <color indexed="8"/>
      <name val="Calibri"/>
      <family val="2"/>
    </font>
    <font>
      <b/>
      <sz val="9"/>
      <color indexed="8"/>
      <name val="Calibri"/>
      <family val="2"/>
    </font>
    <font>
      <sz val="10"/>
      <color indexed="8"/>
      <name val="Arial"/>
      <family val="2"/>
    </font>
    <font>
      <sz val="8"/>
      <name val="Arial"/>
      <family val="2"/>
    </font>
    <font>
      <b/>
      <sz val="12"/>
      <color indexed="30"/>
      <name val="Calibri"/>
      <family val="2"/>
    </font>
    <font>
      <b/>
      <sz val="9"/>
      <name val="Calibri"/>
      <family val="2"/>
    </font>
    <font>
      <sz val="9"/>
      <name val="Calibri"/>
      <family val="2"/>
    </font>
    <font>
      <sz val="11"/>
      <color rgb="FF000000"/>
      <name val="Arial"/>
      <family val="2"/>
    </font>
    <font>
      <i/>
      <sz val="11"/>
      <color rgb="FF000000"/>
      <name val="Arial"/>
      <family val="2"/>
    </font>
    <font>
      <sz val="11"/>
      <color theme="1"/>
      <name val="Calibri"/>
      <family val="2"/>
      <scheme val="minor"/>
    </font>
    <font>
      <sz val="11"/>
      <color theme="3"/>
      <name val="Arial"/>
      <family val="2"/>
    </font>
    <font>
      <u/>
      <sz val="11"/>
      <color theme="10"/>
      <name val="Calibri"/>
      <family val="2"/>
      <scheme val="minor"/>
    </font>
    <font>
      <b/>
      <sz val="11"/>
      <name val="Arial"/>
      <family val="2"/>
    </font>
    <font>
      <sz val="11"/>
      <name val="Calibri"/>
      <family val="2"/>
    </font>
    <font>
      <b/>
      <sz val="11"/>
      <name val="Calibri"/>
      <family val="2"/>
    </font>
    <font>
      <b/>
      <sz val="14"/>
      <name val="Arial"/>
      <family val="2"/>
    </font>
    <font>
      <b/>
      <i/>
      <sz val="10"/>
      <name val="Arial"/>
      <family val="2"/>
    </font>
    <font>
      <b/>
      <i/>
      <sz val="10"/>
      <color indexed="8"/>
      <name val="Arial"/>
      <family val="2"/>
    </font>
    <font>
      <b/>
      <sz val="10"/>
      <name val="Arial"/>
      <family val="2"/>
    </font>
    <font>
      <sz val="13"/>
      <name val="Arial"/>
      <family val="2"/>
    </font>
    <font>
      <b/>
      <sz val="10"/>
      <color indexed="9"/>
      <name val="Arial"/>
      <family val="2"/>
    </font>
  </fonts>
  <fills count="7">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indexed="31"/>
        <bgColor indexed="64"/>
      </patternFill>
    </fill>
    <fill>
      <patternFill patternType="solid">
        <fgColor indexed="56"/>
        <bgColor indexed="23"/>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ck">
        <color rgb="FF0096D7"/>
      </bottom>
      <diagonal/>
    </border>
    <border>
      <left style="thin">
        <color auto="1"/>
      </left>
      <right style="thin">
        <color auto="1"/>
      </right>
      <top style="thin">
        <color auto="1"/>
      </top>
      <bottom style="thin">
        <color auto="1"/>
      </bottom>
      <diagonal/>
    </border>
    <border>
      <left/>
      <right/>
      <top/>
      <bottom style="thin">
        <color rgb="FFBFBFBF"/>
      </bottom>
      <diagonal/>
    </border>
    <border>
      <left/>
      <right/>
      <top/>
      <bottom style="dashed">
        <color rgb="FFBFBFBF"/>
      </bottom>
      <diagonal/>
    </border>
    <border>
      <left style="medium">
        <color indexed="64"/>
      </left>
      <right style="medium">
        <color indexed="64"/>
      </right>
      <top style="medium">
        <color indexed="64"/>
      </top>
      <bottom style="medium">
        <color indexed="64"/>
      </bottom>
      <diagonal/>
    </border>
    <border>
      <left/>
      <right/>
      <top style="medium">
        <color rgb="FF0096D7"/>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9"/>
      </left>
      <right style="thin">
        <color indexed="9"/>
      </right>
      <top style="thin">
        <color indexed="9"/>
      </top>
      <bottom style="thin">
        <color indexed="9"/>
      </bottom>
      <diagonal/>
    </border>
  </borders>
  <cellStyleXfs count="22">
    <xf numFmtId="0" fontId="0" fillId="0" borderId="0"/>
    <xf numFmtId="9" fontId="1" fillId="0" borderId="0" applyFont="0" applyFill="0" applyBorder="0" applyAlignment="0" applyProtection="0"/>
    <xf numFmtId="0" fontId="11" fillId="0" borderId="0" applyNumberFormat="0" applyFill="0" applyBorder="0" applyAlignment="0" applyProtection="0"/>
    <xf numFmtId="0" fontId="1" fillId="0" borderId="0"/>
    <xf numFmtId="0" fontId="10" fillId="0" borderId="0"/>
    <xf numFmtId="0" fontId="12" fillId="0" borderId="0" applyNumberFormat="0" applyFill="0" applyBorder="0" applyAlignment="0" applyProtection="0">
      <alignment vertical="top"/>
      <protection locked="0"/>
    </xf>
    <xf numFmtId="0" fontId="15" fillId="0" borderId="0"/>
    <xf numFmtId="0" fontId="15" fillId="0" borderId="0"/>
    <xf numFmtId="0" fontId="16" fillId="0" borderId="9">
      <alignment wrapText="1"/>
    </xf>
    <xf numFmtId="0" fontId="19" fillId="0" borderId="0">
      <alignment horizontal="left"/>
    </xf>
    <xf numFmtId="0" fontId="16" fillId="0" borderId="11">
      <alignment wrapText="1"/>
    </xf>
    <xf numFmtId="0" fontId="15" fillId="0" borderId="12">
      <alignment wrapText="1"/>
    </xf>
    <xf numFmtId="0" fontId="15" fillId="0" borderId="14">
      <alignment wrapText="1"/>
    </xf>
    <xf numFmtId="0" fontId="24" fillId="0" borderId="0"/>
    <xf numFmtId="0" fontId="25" fillId="0" borderId="0">
      <alignment vertical="top"/>
      <protection locked="0"/>
    </xf>
    <xf numFmtId="0" fontId="26" fillId="0" borderId="0"/>
    <xf numFmtId="0" fontId="28" fillId="0" borderId="0"/>
    <xf numFmtId="0" fontId="29" fillId="0" borderId="0"/>
    <xf numFmtId="49" fontId="29" fillId="0" borderId="0"/>
    <xf numFmtId="2" fontId="28" fillId="0" borderId="0"/>
    <xf numFmtId="0" fontId="28" fillId="0" borderId="0"/>
    <xf numFmtId="9" fontId="1" fillId="0" borderId="0" applyFont="0" applyFill="0" applyBorder="0" applyAlignment="0" applyProtection="0"/>
  </cellStyleXfs>
  <cellXfs count="178">
    <xf numFmtId="0" fontId="0" fillId="0" borderId="0" xfId="0"/>
    <xf numFmtId="0" fontId="1" fillId="0" borderId="0" xfId="3"/>
    <xf numFmtId="0" fontId="1" fillId="0" borderId="1" xfId="3" applyBorder="1"/>
    <xf numFmtId="0" fontId="1" fillId="0" borderId="2" xfId="3" applyBorder="1"/>
    <xf numFmtId="0" fontId="1" fillId="0" borderId="3" xfId="3" applyBorder="1"/>
    <xf numFmtId="0" fontId="1" fillId="0" borderId="4" xfId="3" applyBorder="1"/>
    <xf numFmtId="0" fontId="1" fillId="0" borderId="5" xfId="3" applyBorder="1"/>
    <xf numFmtId="0" fontId="2" fillId="0" borderId="0" xfId="3" applyFont="1" applyAlignment="1">
      <alignment horizontal="center"/>
    </xf>
    <xf numFmtId="0" fontId="3" fillId="0" borderId="0" xfId="3" applyFont="1" applyAlignment="1">
      <alignment horizontal="center"/>
    </xf>
    <xf numFmtId="0" fontId="4" fillId="0" borderId="0" xfId="3" applyFont="1" applyAlignment="1">
      <alignment horizontal="center"/>
    </xf>
    <xf numFmtId="0" fontId="1" fillId="0" borderId="0" xfId="3" applyAlignment="1">
      <alignment horizontal="left"/>
    </xf>
    <xf numFmtId="49" fontId="5" fillId="0" borderId="0" xfId="3" quotePrefix="1" applyNumberFormat="1" applyFont="1" applyAlignment="1">
      <alignment horizontal="left"/>
    </xf>
    <xf numFmtId="0" fontId="1" fillId="0" borderId="0" xfId="3" applyAlignment="1">
      <alignment horizontal="center"/>
    </xf>
    <xf numFmtId="164" fontId="1" fillId="0" borderId="0" xfId="3" applyNumberFormat="1" applyAlignment="1">
      <alignment horizontal="center"/>
    </xf>
    <xf numFmtId="0" fontId="0" fillId="0" borderId="0" xfId="3" applyFont="1"/>
    <xf numFmtId="49" fontId="5" fillId="0" borderId="0" xfId="3" applyNumberFormat="1" applyFont="1" applyAlignment="1">
      <alignment horizontal="left"/>
    </xf>
    <xf numFmtId="165" fontId="1" fillId="0" borderId="0" xfId="3" applyNumberFormat="1" applyAlignment="1">
      <alignment horizontal="left" indent="1"/>
    </xf>
    <xf numFmtId="10" fontId="1" fillId="0" borderId="0" xfId="3" applyNumberFormat="1" applyAlignment="1">
      <alignment horizontal="center"/>
    </xf>
    <xf numFmtId="0" fontId="1" fillId="0" borderId="4" xfId="3" applyBorder="1" applyAlignment="1">
      <alignment horizontal="left"/>
    </xf>
    <xf numFmtId="166" fontId="1" fillId="0" borderId="0" xfId="3" applyNumberFormat="1" applyAlignment="1">
      <alignment horizontal="left" indent="1"/>
    </xf>
    <xf numFmtId="1" fontId="1" fillId="0" borderId="0" xfId="3" applyNumberFormat="1" applyAlignment="1">
      <alignment horizontal="center"/>
    </xf>
    <xf numFmtId="0" fontId="1" fillId="0" borderId="6" xfId="3" applyBorder="1"/>
    <xf numFmtId="0" fontId="1" fillId="0" borderId="7" xfId="3" applyBorder="1"/>
    <xf numFmtId="0" fontId="1" fillId="0" borderId="8" xfId="3" applyBorder="1"/>
    <xf numFmtId="0" fontId="6" fillId="0" borderId="0" xfId="3" applyFont="1"/>
    <xf numFmtId="0" fontId="7" fillId="0" borderId="0" xfId="3" applyFont="1"/>
    <xf numFmtId="0" fontId="8" fillId="0" borderId="0" xfId="3" applyFont="1"/>
    <xf numFmtId="165" fontId="1" fillId="0" borderId="0" xfId="3" applyNumberFormat="1"/>
    <xf numFmtId="15" fontId="9" fillId="0" borderId="0" xfId="3" applyNumberFormat="1" applyFont="1"/>
    <xf numFmtId="0" fontId="1" fillId="0" borderId="0" xfId="3" applyAlignment="1">
      <alignment vertical="center"/>
    </xf>
    <xf numFmtId="0" fontId="9" fillId="0" borderId="0" xfId="3" applyFont="1" applyAlignment="1">
      <alignment horizontal="left" vertical="center"/>
    </xf>
    <xf numFmtId="15" fontId="9" fillId="0" borderId="0" xfId="3" applyNumberFormat="1" applyFont="1" applyAlignment="1">
      <alignment vertical="center"/>
    </xf>
    <xf numFmtId="0" fontId="9" fillId="0" borderId="0" xfId="3" applyFont="1" applyAlignment="1">
      <alignment vertical="center"/>
    </xf>
    <xf numFmtId="0" fontId="0" fillId="0" borderId="0" xfId="3" applyFont="1" applyAlignment="1">
      <alignment vertical="center"/>
    </xf>
    <xf numFmtId="0" fontId="11" fillId="0" borderId="0" xfId="2" applyAlignment="1" applyProtection="1">
      <alignment vertical="top"/>
    </xf>
    <xf numFmtId="0" fontId="6" fillId="0" borderId="0" xfId="4" applyFont="1" applyAlignment="1">
      <alignment vertical="top"/>
    </xf>
    <xf numFmtId="0" fontId="13" fillId="0" borderId="0" xfId="5" applyFont="1" applyAlignment="1" applyProtection="1">
      <alignment vertical="top"/>
    </xf>
    <xf numFmtId="0" fontId="1" fillId="0" borderId="0" xfId="3" applyAlignment="1">
      <alignment vertical="top"/>
    </xf>
    <xf numFmtId="0" fontId="10" fillId="0" borderId="0" xfId="4" applyAlignment="1">
      <alignment vertical="top"/>
    </xf>
    <xf numFmtId="0" fontId="8" fillId="0" borderId="0" xfId="0" applyFont="1"/>
    <xf numFmtId="0" fontId="11" fillId="0" borderId="0" xfId="2"/>
    <xf numFmtId="0" fontId="9" fillId="0" borderId="0" xfId="3" applyFont="1" applyAlignment="1">
      <alignment horizontal="left"/>
    </xf>
    <xf numFmtId="0" fontId="9" fillId="0" borderId="0" xfId="3" applyFont="1"/>
    <xf numFmtId="0" fontId="14" fillId="0" borderId="0" xfId="3" applyFont="1"/>
    <xf numFmtId="15" fontId="0" fillId="0" borderId="0" xfId="3" applyNumberFormat="1" applyFont="1"/>
    <xf numFmtId="10" fontId="1" fillId="0" borderId="0" xfId="3" applyNumberFormat="1"/>
    <xf numFmtId="10" fontId="1" fillId="0" borderId="0" xfId="1" applyNumberFormat="1" applyFont="1"/>
    <xf numFmtId="0" fontId="1" fillId="0" borderId="0" xfId="3" quotePrefix="1"/>
    <xf numFmtId="0" fontId="15" fillId="0" borderId="0" xfId="6"/>
    <xf numFmtId="0" fontId="15" fillId="0" borderId="0" xfId="7"/>
    <xf numFmtId="0" fontId="16" fillId="0" borderId="9" xfId="8">
      <alignment wrapText="1"/>
    </xf>
    <xf numFmtId="0" fontId="16" fillId="2" borderId="9" xfId="8" applyFill="1">
      <alignment wrapText="1"/>
    </xf>
    <xf numFmtId="0" fontId="17" fillId="0" borderId="0" xfId="6" applyFont="1"/>
    <xf numFmtId="0" fontId="15" fillId="3" borderId="10" xfId="6" applyFill="1" applyBorder="1"/>
    <xf numFmtId="10" fontId="15" fillId="3" borderId="10" xfId="1" applyNumberFormat="1" applyFont="1" applyFill="1" applyBorder="1"/>
    <xf numFmtId="0" fontId="18" fillId="0" borderId="0" xfId="6" applyFont="1"/>
    <xf numFmtId="0" fontId="19" fillId="0" borderId="0" xfId="9">
      <alignment horizontal="left"/>
    </xf>
    <xf numFmtId="0" fontId="20" fillId="0" borderId="0" xfId="6" applyFont="1" applyAlignment="1">
      <alignment horizontal="right"/>
    </xf>
    <xf numFmtId="0" fontId="15" fillId="0" borderId="0" xfId="6" applyAlignment="1">
      <alignment horizontal="left"/>
    </xf>
    <xf numFmtId="0" fontId="16" fillId="0" borderId="9" xfId="8" applyAlignment="1">
      <alignment horizontal="right"/>
    </xf>
    <xf numFmtId="0" fontId="15" fillId="2" borderId="0" xfId="6" applyFill="1"/>
    <xf numFmtId="0" fontId="18" fillId="4" borderId="0" xfId="6" applyFont="1" applyFill="1"/>
    <xf numFmtId="0" fontId="16" fillId="4" borderId="11" xfId="10" applyFill="1">
      <alignment wrapText="1"/>
    </xf>
    <xf numFmtId="3" fontId="16" fillId="4" borderId="11" xfId="10" applyNumberFormat="1" applyFill="1" applyAlignment="1">
      <alignment horizontal="right" wrapText="1"/>
    </xf>
    <xf numFmtId="3" fontId="16" fillId="2" borderId="0" xfId="10" applyNumberFormat="1" applyFill="1" applyBorder="1" applyAlignment="1">
      <alignment horizontal="right" wrapText="1"/>
    </xf>
    <xf numFmtId="167" fontId="16" fillId="4" borderId="11" xfId="10" applyNumberFormat="1" applyFill="1" applyAlignment="1">
      <alignment horizontal="right" wrapText="1"/>
    </xf>
    <xf numFmtId="167" fontId="15" fillId="4" borderId="0" xfId="1" applyNumberFormat="1" applyFont="1" applyFill="1"/>
    <xf numFmtId="0" fontId="15" fillId="4" borderId="0" xfId="6" applyFill="1"/>
    <xf numFmtId="0" fontId="16" fillId="0" borderId="11" xfId="10">
      <alignment wrapText="1"/>
    </xf>
    <xf numFmtId="0" fontId="0" fillId="0" borderId="12" xfId="11" applyFont="1">
      <alignment wrapText="1"/>
    </xf>
    <xf numFmtId="3" fontId="0" fillId="0" borderId="12" xfId="11" applyNumberFormat="1" applyFont="1" applyAlignment="1">
      <alignment horizontal="right" wrapText="1"/>
    </xf>
    <xf numFmtId="3" fontId="0" fillId="2" borderId="12" xfId="11" applyNumberFormat="1" applyFont="1" applyFill="1" applyAlignment="1">
      <alignment horizontal="right" wrapText="1"/>
    </xf>
    <xf numFmtId="164" fontId="0" fillId="0" borderId="12" xfId="11" applyNumberFormat="1" applyFont="1" applyAlignment="1">
      <alignment horizontal="right" wrapText="1"/>
    </xf>
    <xf numFmtId="4" fontId="0" fillId="0" borderId="12" xfId="11" applyNumberFormat="1" applyFont="1" applyAlignment="1">
      <alignment horizontal="right" wrapText="1"/>
    </xf>
    <xf numFmtId="4" fontId="0" fillId="2" borderId="12" xfId="11" applyNumberFormat="1" applyFont="1" applyFill="1" applyAlignment="1">
      <alignment horizontal="right" wrapText="1"/>
    </xf>
    <xf numFmtId="0" fontId="0" fillId="4" borderId="12" xfId="11" applyFont="1" applyFill="1">
      <alignment wrapText="1"/>
    </xf>
    <xf numFmtId="168" fontId="0" fillId="4" borderId="12" xfId="11" applyNumberFormat="1" applyFont="1" applyFill="1" applyAlignment="1">
      <alignment horizontal="right" wrapText="1"/>
    </xf>
    <xf numFmtId="168" fontId="0" fillId="2" borderId="0" xfId="11" applyNumberFormat="1" applyFont="1" applyFill="1" applyBorder="1" applyAlignment="1">
      <alignment horizontal="right" wrapText="1"/>
    </xf>
    <xf numFmtId="168" fontId="0" fillId="4" borderId="13" xfId="11" applyNumberFormat="1" applyFont="1" applyFill="1" applyBorder="1" applyAlignment="1">
      <alignment horizontal="right" wrapText="1"/>
    </xf>
    <xf numFmtId="169" fontId="0" fillId="4" borderId="12" xfId="11" applyNumberFormat="1" applyFont="1" applyFill="1" applyAlignment="1">
      <alignment horizontal="right" wrapText="1"/>
    </xf>
    <xf numFmtId="170" fontId="15" fillId="4" borderId="0" xfId="1" applyNumberFormat="1" applyFont="1" applyFill="1"/>
    <xf numFmtId="3" fontId="16" fillId="0" borderId="11" xfId="10" applyNumberFormat="1" applyAlignment="1">
      <alignment horizontal="right" wrapText="1"/>
    </xf>
    <xf numFmtId="3" fontId="16" fillId="2" borderId="11" xfId="10" applyNumberFormat="1" applyFill="1" applyAlignment="1">
      <alignment horizontal="right" wrapText="1"/>
    </xf>
    <xf numFmtId="164" fontId="16" fillId="0" borderId="11" xfId="10" applyNumberFormat="1" applyAlignment="1">
      <alignment horizontal="right" wrapText="1"/>
    </xf>
    <xf numFmtId="171" fontId="0" fillId="0" borderId="12" xfId="11" applyNumberFormat="1" applyFont="1" applyAlignment="1">
      <alignment horizontal="right" wrapText="1"/>
    </xf>
    <xf numFmtId="171" fontId="0" fillId="2" borderId="12" xfId="11" applyNumberFormat="1" applyFont="1" applyFill="1" applyAlignment="1">
      <alignment horizontal="right" wrapText="1"/>
    </xf>
    <xf numFmtId="0" fontId="15" fillId="0" borderId="14" xfId="12">
      <alignment wrapText="1"/>
    </xf>
    <xf numFmtId="0" fontId="21" fillId="0" borderId="0" xfId="6" applyFont="1"/>
    <xf numFmtId="0" fontId="22" fillId="0" borderId="0" xfId="0" applyFont="1" applyAlignment="1">
      <alignment horizontal="left"/>
    </xf>
    <xf numFmtId="0" fontId="24" fillId="0" borderId="0" xfId="13"/>
    <xf numFmtId="0" fontId="25" fillId="0" borderId="0" xfId="14">
      <alignment vertical="top"/>
      <protection locked="0"/>
    </xf>
    <xf numFmtId="0" fontId="25" fillId="0" borderId="0" xfId="14" applyAlignment="1" applyProtection="1"/>
    <xf numFmtId="0" fontId="25" fillId="0" borderId="0" xfId="15" applyFont="1"/>
    <xf numFmtId="0" fontId="9" fillId="0" borderId="0" xfId="13" applyFont="1"/>
    <xf numFmtId="0" fontId="1" fillId="0" borderId="0" xfId="13" applyFont="1"/>
    <xf numFmtId="0" fontId="1" fillId="0" borderId="15" xfId="0" applyFont="1" applyBorder="1"/>
    <xf numFmtId="0" fontId="1" fillId="0" borderId="15" xfId="0" applyFont="1" applyBorder="1" applyAlignment="1">
      <alignment horizontal="center" wrapText="1"/>
    </xf>
    <xf numFmtId="0" fontId="1" fillId="0" borderId="0" xfId="0" applyFont="1" applyAlignment="1">
      <alignment horizontal="left"/>
    </xf>
    <xf numFmtId="172" fontId="1" fillId="0" borderId="0" xfId="0" applyNumberFormat="1" applyFont="1" applyAlignment="1">
      <alignment horizontal="center"/>
    </xf>
    <xf numFmtId="1" fontId="1" fillId="0" borderId="0" xfId="13" applyNumberFormat="1" applyFont="1"/>
    <xf numFmtId="172" fontId="1" fillId="0" borderId="0" xfId="13" applyNumberFormat="1" applyFont="1"/>
    <xf numFmtId="173" fontId="1" fillId="0" borderId="0" xfId="13" applyNumberFormat="1" applyFont="1"/>
    <xf numFmtId="174" fontId="1" fillId="0" borderId="0" xfId="13" applyNumberFormat="1" applyFont="1"/>
    <xf numFmtId="0" fontId="9" fillId="0" borderId="15" xfId="0" applyFont="1" applyBorder="1" applyAlignment="1">
      <alignment horizontal="left"/>
    </xf>
    <xf numFmtId="172" fontId="1" fillId="0" borderId="15" xfId="0" applyNumberFormat="1" applyFont="1" applyBorder="1" applyAlignment="1">
      <alignment horizontal="center"/>
    </xf>
    <xf numFmtId="1" fontId="24" fillId="0" borderId="0" xfId="13" applyNumberFormat="1"/>
    <xf numFmtId="0" fontId="9" fillId="0" borderId="0" xfId="0" applyFont="1"/>
    <xf numFmtId="0" fontId="1" fillId="0" borderId="0" xfId="0" applyFont="1"/>
    <xf numFmtId="0" fontId="1" fillId="0" borderId="0" xfId="13" applyFont="1" applyAlignment="1">
      <alignment horizontal="left" wrapText="1"/>
    </xf>
    <xf numFmtId="0" fontId="9" fillId="0" borderId="0" xfId="13" applyFont="1" applyAlignment="1">
      <alignment horizontal="left"/>
    </xf>
    <xf numFmtId="0" fontId="9" fillId="0" borderId="15" xfId="0" applyFont="1" applyBorder="1"/>
    <xf numFmtId="0" fontId="0" fillId="0" borderId="15" xfId="0" applyBorder="1"/>
    <xf numFmtId="1" fontId="0" fillId="0" borderId="15" xfId="0" applyNumberFormat="1" applyBorder="1"/>
    <xf numFmtId="0" fontId="28" fillId="0" borderId="0" xfId="16"/>
    <xf numFmtId="0" fontId="29" fillId="0" borderId="0" xfId="17"/>
    <xf numFmtId="14" fontId="28" fillId="0" borderId="0" xfId="16" applyNumberFormat="1"/>
    <xf numFmtId="14" fontId="28" fillId="0" borderId="0" xfId="16" applyNumberFormat="1" applyAlignment="1">
      <alignment horizontal="left"/>
    </xf>
    <xf numFmtId="49" fontId="29" fillId="0" borderId="0" xfId="18"/>
    <xf numFmtId="2" fontId="0" fillId="0" borderId="0" xfId="19" applyFont="1"/>
    <xf numFmtId="49" fontId="29" fillId="4" borderId="0" xfId="18" applyFill="1"/>
    <xf numFmtId="2" fontId="0" fillId="4" borderId="0" xfId="19" applyFont="1" applyFill="1"/>
    <xf numFmtId="0" fontId="29" fillId="0" borderId="0" xfId="16" applyFont="1"/>
    <xf numFmtId="0" fontId="29" fillId="4" borderId="0" xfId="16" applyFont="1" applyFill="1"/>
    <xf numFmtId="0" fontId="9" fillId="0" borderId="0" xfId="20" applyFont="1" applyAlignment="1">
      <alignment horizontal="center"/>
    </xf>
    <xf numFmtId="0" fontId="28" fillId="0" borderId="0" xfId="20"/>
    <xf numFmtId="3" fontId="9" fillId="0" borderId="0" xfId="20" applyNumberFormat="1" applyFont="1" applyAlignment="1">
      <alignment horizontal="center"/>
    </xf>
    <xf numFmtId="10" fontId="9" fillId="0" borderId="13" xfId="21" applyNumberFormat="1" applyFont="1" applyBorder="1" applyAlignment="1">
      <alignment horizontal="center"/>
    </xf>
    <xf numFmtId="4" fontId="9" fillId="0" borderId="0" xfId="20" applyNumberFormat="1" applyFont="1" applyAlignment="1">
      <alignment horizontal="center"/>
    </xf>
    <xf numFmtId="0" fontId="11" fillId="0" borderId="0" xfId="2" applyNumberFormat="1" applyAlignment="1" applyProtection="1"/>
    <xf numFmtId="0" fontId="28" fillId="0" borderId="0" xfId="20" applyAlignment="1">
      <alignment horizontal="left" indent="1"/>
    </xf>
    <xf numFmtId="1" fontId="28" fillId="0" borderId="0" xfId="20" applyNumberFormat="1"/>
    <xf numFmtId="0" fontId="12" fillId="0" borderId="0" xfId="5" applyAlignment="1" applyProtection="1"/>
    <xf numFmtId="0" fontId="10" fillId="0" borderId="0" xfId="4" applyAlignment="1">
      <alignment horizontal="center"/>
    </xf>
    <xf numFmtId="0" fontId="10" fillId="0" borderId="0" xfId="4"/>
    <xf numFmtId="2" fontId="15" fillId="3" borderId="10" xfId="6" applyNumberFormat="1" applyFill="1" applyBorder="1" applyAlignment="1">
      <alignment horizontal="right"/>
    </xf>
    <xf numFmtId="2" fontId="15" fillId="3" borderId="10" xfId="6" applyNumberFormat="1" applyFill="1" applyBorder="1"/>
    <xf numFmtId="0" fontId="10" fillId="0" borderId="0" xfId="4" applyAlignment="1">
      <alignment horizontal="left" vertical="top" wrapText="1"/>
    </xf>
    <xf numFmtId="0" fontId="31" fillId="0" borderId="0" xfId="4" applyFont="1" applyAlignment="1">
      <alignment horizontal="left" vertical="top" wrapText="1"/>
    </xf>
    <xf numFmtId="2" fontId="32" fillId="2" borderId="16" xfId="4" applyNumberFormat="1" applyFont="1" applyFill="1" applyBorder="1" applyAlignment="1">
      <alignment horizontal="right" vertical="top" wrapText="1"/>
    </xf>
    <xf numFmtId="2" fontId="32" fillId="5" borderId="16" xfId="4" applyNumberFormat="1" applyFont="1" applyFill="1" applyBorder="1" applyAlignment="1">
      <alignment horizontal="right" vertical="top" wrapText="1"/>
    </xf>
    <xf numFmtId="0" fontId="10" fillId="2" borderId="0" xfId="4" applyFill="1" applyAlignment="1">
      <alignment horizontal="right" vertical="top" wrapText="1"/>
    </xf>
    <xf numFmtId="0" fontId="10" fillId="0" borderId="0" xfId="4" applyAlignment="1">
      <alignment horizontal="right" vertical="top" wrapText="1"/>
    </xf>
    <xf numFmtId="0" fontId="33" fillId="0" borderId="0" xfId="4" applyFont="1" applyAlignment="1">
      <alignment horizontal="left" vertical="top" wrapText="1"/>
    </xf>
    <xf numFmtId="0" fontId="10" fillId="4" borderId="0" xfId="4" applyFill="1" applyAlignment="1">
      <alignment horizontal="left" vertical="top" wrapText="1"/>
    </xf>
    <xf numFmtId="175" fontId="10" fillId="2" borderId="0" xfId="4" applyNumberFormat="1" applyFill="1" applyAlignment="1">
      <alignment horizontal="right" vertical="top" wrapText="1"/>
    </xf>
    <xf numFmtId="175" fontId="10" fillId="4" borderId="0" xfId="4" applyNumberFormat="1" applyFill="1" applyAlignment="1">
      <alignment horizontal="right" vertical="top" wrapText="1"/>
    </xf>
    <xf numFmtId="175" fontId="10" fillId="0" borderId="0" xfId="4" applyNumberFormat="1" applyAlignment="1">
      <alignment horizontal="right" vertical="top" wrapText="1"/>
    </xf>
    <xf numFmtId="176" fontId="10" fillId="2" borderId="0" xfId="4" applyNumberFormat="1" applyFill="1" applyAlignment="1">
      <alignment horizontal="right" vertical="top" wrapText="1"/>
    </xf>
    <xf numFmtId="176" fontId="10" fillId="0" borderId="0" xfId="4" applyNumberFormat="1" applyAlignment="1">
      <alignment horizontal="right" vertical="top" wrapText="1"/>
    </xf>
    <xf numFmtId="0" fontId="33" fillId="0" borderId="0" xfId="4" applyFont="1" applyAlignment="1">
      <alignment horizontal="right" vertical="top" wrapText="1"/>
    </xf>
    <xf numFmtId="177" fontId="10" fillId="0" borderId="0" xfId="4" applyNumberFormat="1" applyAlignment="1">
      <alignment horizontal="right" vertical="top" wrapText="1"/>
    </xf>
    <xf numFmtId="0" fontId="10" fillId="0" borderId="0" xfId="4" applyAlignment="1">
      <alignment horizontal="left" vertical="top"/>
    </xf>
    <xf numFmtId="0" fontId="32" fillId="0" borderId="16" xfId="4" applyFont="1" applyBorder="1" applyAlignment="1">
      <alignment horizontal="right" vertical="top" wrapText="1"/>
    </xf>
    <xf numFmtId="14" fontId="10" fillId="0" borderId="0" xfId="4" applyNumberFormat="1"/>
    <xf numFmtId="0" fontId="35" fillId="6" borderId="17" xfId="4" applyFont="1" applyFill="1" applyBorder="1" applyAlignment="1">
      <alignment horizontal="center"/>
    </xf>
    <xf numFmtId="0" fontId="33" fillId="0" borderId="0" xfId="0" applyFont="1"/>
    <xf numFmtId="3" fontId="0" fillId="0" borderId="0" xfId="0" applyNumberFormat="1"/>
    <xf numFmtId="0" fontId="10" fillId="0" borderId="0" xfId="4" applyAlignment="1">
      <alignment horizontal="right"/>
    </xf>
    <xf numFmtId="3" fontId="10" fillId="0" borderId="0" xfId="4" applyNumberFormat="1" applyAlignment="1">
      <alignment horizontal="right"/>
    </xf>
    <xf numFmtId="10" fontId="0" fillId="0" borderId="0" xfId="1" applyNumberFormat="1" applyFont="1"/>
    <xf numFmtId="0" fontId="6" fillId="0" borderId="0" xfId="4" applyFont="1" applyAlignment="1">
      <alignment wrapText="1"/>
    </xf>
    <xf numFmtId="0" fontId="6" fillId="0" borderId="0" xfId="4" applyFont="1" applyAlignment="1">
      <alignment vertical="top" wrapText="1"/>
    </xf>
    <xf numFmtId="0" fontId="6" fillId="0" borderId="0" xfId="5" applyFont="1" applyAlignment="1" applyProtection="1">
      <alignment horizontal="left" vertical="center" wrapText="1"/>
    </xf>
    <xf numFmtId="0" fontId="13" fillId="0" borderId="0" xfId="5" applyFont="1" applyAlignment="1" applyProtection="1">
      <alignment horizontal="left" vertical="center" wrapText="1"/>
    </xf>
    <xf numFmtId="0" fontId="9" fillId="0" borderId="0" xfId="3" applyFont="1" applyAlignment="1">
      <alignment horizontal="center" vertical="center" wrapText="1"/>
    </xf>
    <xf numFmtId="0" fontId="8" fillId="0" borderId="0" xfId="0" applyFont="1"/>
    <xf numFmtId="0" fontId="2" fillId="0" borderId="0" xfId="3" applyFont="1" applyAlignment="1">
      <alignment horizontal="center"/>
    </xf>
    <xf numFmtId="0" fontId="3" fillId="0" borderId="0" xfId="3" applyFont="1" applyAlignment="1">
      <alignment horizontal="center"/>
    </xf>
    <xf numFmtId="0" fontId="15" fillId="0" borderId="0" xfId="6"/>
    <xf numFmtId="0" fontId="27" fillId="0" borderId="15" xfId="13" applyFont="1" applyBorder="1" applyAlignment="1">
      <alignment horizontal="left"/>
    </xf>
    <xf numFmtId="0" fontId="9" fillId="0" borderId="0" xfId="13" applyFont="1" applyAlignment="1">
      <alignment horizontal="left"/>
    </xf>
    <xf numFmtId="0" fontId="1" fillId="0" borderId="0" xfId="13" applyFont="1" applyAlignment="1">
      <alignment horizontal="left" wrapText="1"/>
    </xf>
    <xf numFmtId="0" fontId="9" fillId="0" borderId="0" xfId="13" applyFont="1" applyAlignment="1">
      <alignment horizontal="left" wrapText="1"/>
    </xf>
    <xf numFmtId="0" fontId="30" fillId="0" borderId="0" xfId="4" applyFont="1" applyAlignment="1">
      <alignment horizontal="left"/>
    </xf>
    <xf numFmtId="0" fontId="30" fillId="0" borderId="0" xfId="4" applyFont="1"/>
    <xf numFmtId="0" fontId="10" fillId="0" borderId="0" xfId="4" applyAlignment="1">
      <alignment horizontal="left" vertical="top" wrapText="1"/>
    </xf>
    <xf numFmtId="0" fontId="10" fillId="0" borderId="0" xfId="4"/>
    <xf numFmtId="0" fontId="34" fillId="0" borderId="0" xfId="4" applyFont="1"/>
  </cellXfs>
  <cellStyles count="22">
    <cellStyle name="Body: normal cell 3" xfId="11" xr:uid="{118D78CF-1338-4C53-9707-7EE95BA99CA0}"/>
    <cellStyle name="BuffetDate162" xfId="18" xr:uid="{BB6888DF-1749-4E96-B063-A98A6F200C13}"/>
    <cellStyle name="BuffetValue2" xfId="19" xr:uid="{1033B959-7C19-4832-A6B8-EBAADB0B1812}"/>
    <cellStyle name="Font: Calibri, 9pt regular 2" xfId="7" xr:uid="{A937F9F3-266B-46DB-BE8E-4E4286DF877C}"/>
    <cellStyle name="Footnotes: top row 2" xfId="12" xr:uid="{AEF105B8-EC3A-45DB-BDD2-10FF7A7A7A35}"/>
    <cellStyle name="Header: bottom row 2" xfId="8" xr:uid="{E6CE2B3A-4A85-44D7-94E3-5D0260EADD15}"/>
    <cellStyle name="HeaderText" xfId="17" xr:uid="{8335445E-4294-4924-8F60-A2F2CCBBC5A9}"/>
    <cellStyle name="Hyperlink" xfId="2" builtinId="8"/>
    <cellStyle name="Hyperlink 17" xfId="15" xr:uid="{AE603700-4FE0-4002-B9CE-47981C6595C7}"/>
    <cellStyle name="Hyperlink 2" xfId="5" xr:uid="{6F8A2D1B-934C-4033-ACF1-9FDF35F27193}"/>
    <cellStyle name="Hyperlink 7" xfId="14" xr:uid="{839D2BCF-85F8-4D24-ADE0-6A6AF66EE8FE}"/>
    <cellStyle name="Normal" xfId="0" builtinId="0"/>
    <cellStyle name="Normal 10" xfId="4" xr:uid="{18ACB0FB-9E23-429D-95D4-6281BE3A3811}"/>
    <cellStyle name="Normal 10 2" xfId="13" xr:uid="{F8335D47-9931-4612-8D74-1A3117B7C144}"/>
    <cellStyle name="Normal 12" xfId="3" xr:uid="{3A682C31-6B05-48C5-9DCB-7A05E2C2ADF8}"/>
    <cellStyle name="Normal 21" xfId="6" xr:uid="{57A81378-F5BD-4209-AA69-D367440DD426}"/>
    <cellStyle name="Normal 27" xfId="16" xr:uid="{5ADA8A19-5AC6-485E-8512-EB7991E6210A}"/>
    <cellStyle name="Normal 9 2" xfId="20" xr:uid="{DD9DDD8D-0F21-42CE-9D07-790D1F6D062F}"/>
    <cellStyle name="Parent row 2" xfId="10" xr:uid="{B46CDD11-B015-4AE8-80E3-316F3AD8ED6A}"/>
    <cellStyle name="Percent" xfId="1" builtinId="5"/>
    <cellStyle name="Percent 6" xfId="21" xr:uid="{186BB9E1-A9F2-4FC7-884F-968AE9801A09}"/>
    <cellStyle name="Table title 2" xfId="9" xr:uid="{C667B25F-4FA4-4CB2-BF3F-1445705554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69850</xdr:colOff>
      <xdr:row>0</xdr:row>
      <xdr:rowOff>25400</xdr:rowOff>
    </xdr:from>
    <xdr:ext cx="1539875" cy="425450"/>
    <xdr:pic>
      <xdr:nvPicPr>
        <xdr:cNvPr id="2" name="Picture 2">
          <a:extLst>
            <a:ext uri="{FF2B5EF4-FFF2-40B4-BE49-F238E27FC236}">
              <a16:creationId xmlns:a16="http://schemas.microsoft.com/office/drawing/2014/main" id="{AFE1F752-495D-4323-AF10-28D019318B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 y="25400"/>
          <a:ext cx="153987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nsultbai.local\Documents\ProlawDocs\DEB\10290\Exhibit\30827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nsultbai.local\documents\ProlawDocs\CTF\11093\Exhibit\40947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nsultbai.local\documents\personal\steve_piper_spglobal_com\Documents\Attachments%202\ExcelTemplateExampleInsurance_KDno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c\Shares\Users\DEB\AppData\Local\Temp\Analysis\248607.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c\Shares\ProlawDocs\CTF\0718.1\Exhibit\Analysis\248607.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onsultbai.local\documents\Users\CSA\AppData\Local\Temp\493715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snloffice"/>
      <sheetName val="Proxy Group"/>
      <sheetName val="MPG-4"/>
      <sheetName val="MPG-5"/>
      <sheetName val="MPG-6"/>
      <sheetName val="MPG-7"/>
      <sheetName val="MPG-8ab"/>
      <sheetName val="MPG-9"/>
      <sheetName val="MPG-10"/>
      <sheetName val="MPG-11"/>
      <sheetName val="MPG-12"/>
      <sheetName val="MPG-13"/>
      <sheetName val="MPG-14"/>
      <sheetName val="MPG-15"/>
      <sheetName val="MPG-16a"/>
      <sheetName val="MPG-16b"/>
      <sheetName val="MPG-16c"/>
      <sheetName val="MPG-17"/>
      <sheetName val="MPG-18"/>
      <sheetName val="Interest Rate Forecast"/>
      <sheetName val="VL Data (WP)"/>
      <sheetName val="Growth Rate LU"/>
      <sheetName val="Stock Prices (WP)"/>
      <sheetName val="Graph (WP)"/>
      <sheetName val="MBR (WP)"/>
      <sheetName val="Credit Ratings (WP)"/>
      <sheetName val="SNL Data (WP)"/>
      <sheetName val="Yields (WP)"/>
      <sheetName val="Yields Table (WP)"/>
      <sheetName val="Monthly Yields (WP)"/>
      <sheetName val="Annual Yields (WP)"/>
      <sheetName val="Bond Yields (WP)"/>
      <sheetName val="AUS 2016 YEJun"/>
      <sheetName val="Elec. Authorized Returns Graph"/>
      <sheetName val="AUS (WP)"/>
      <sheetName val="___snlqueryparms"/>
      <sheetName val="___snlqueryparms2"/>
      <sheetName val="Company List"/>
      <sheetName val="MPG-2"/>
      <sheetName val="MPG-3"/>
      <sheetName val="MPG-6ab"/>
      <sheetName val="MPG-8"/>
      <sheetName val="MPG-14a"/>
      <sheetName val="MPG-14b"/>
    </sheetNames>
    <sheetDataSet>
      <sheetData sheetId="0"/>
      <sheetData sheetId="1">
        <row r="1">
          <cell r="B1" t="str">
            <v>Kansas City Power &amp; Light Company</v>
          </cell>
        </row>
        <row r="7">
          <cell r="A7">
            <v>1</v>
          </cell>
          <cell r="B7" t="str">
            <v>ALE</v>
          </cell>
          <cell r="C7" t="str">
            <v>ALLETE, Inc.</v>
          </cell>
        </row>
        <row r="8">
          <cell r="A8">
            <v>2</v>
          </cell>
          <cell r="B8" t="str">
            <v>LNT</v>
          </cell>
          <cell r="C8" t="str">
            <v>Alliant Energy Corporation</v>
          </cell>
        </row>
        <row r="9">
          <cell r="A9">
            <v>3</v>
          </cell>
          <cell r="B9" t="str">
            <v>AEE</v>
          </cell>
          <cell r="C9" t="str">
            <v>Ameren Corporation</v>
          </cell>
        </row>
        <row r="10">
          <cell r="A10">
            <v>4</v>
          </cell>
          <cell r="B10" t="str">
            <v>AEP</v>
          </cell>
          <cell r="C10" t="str">
            <v>American Electric Power Company, Inc.</v>
          </cell>
        </row>
        <row r="11">
          <cell r="A11">
            <v>5</v>
          </cell>
          <cell r="B11" t="str">
            <v>AVA</v>
          </cell>
          <cell r="C11" t="str">
            <v>Avista Corporation</v>
          </cell>
        </row>
        <row r="12">
          <cell r="A12">
            <v>6</v>
          </cell>
          <cell r="B12" t="str">
            <v>CMS</v>
          </cell>
          <cell r="C12" t="str">
            <v>CMS Energy Corporation</v>
          </cell>
        </row>
        <row r="13">
          <cell r="A13">
            <v>7</v>
          </cell>
          <cell r="B13" t="str">
            <v>DTE</v>
          </cell>
          <cell r="C13" t="str">
            <v>DTE Energy Company</v>
          </cell>
        </row>
        <row r="14">
          <cell r="A14">
            <v>8</v>
          </cell>
          <cell r="B14" t="str">
            <v>IDA</v>
          </cell>
          <cell r="C14" t="str">
            <v>IDACORP, Inc.</v>
          </cell>
        </row>
        <row r="15">
          <cell r="A15">
            <v>9</v>
          </cell>
          <cell r="B15" t="str">
            <v>NWE</v>
          </cell>
          <cell r="C15" t="str">
            <v>NorthWestern Corporation</v>
          </cell>
        </row>
        <row r="16">
          <cell r="A16">
            <v>10</v>
          </cell>
          <cell r="B16" t="str">
            <v>OGE</v>
          </cell>
          <cell r="C16" t="str">
            <v>OGE Energy Corp.</v>
          </cell>
        </row>
        <row r="17">
          <cell r="A17" t="str">
            <v/>
          </cell>
          <cell r="B17" t="str">
            <v>OTTR</v>
          </cell>
          <cell r="C17" t="str">
            <v>Otter Tail Corporation</v>
          </cell>
        </row>
        <row r="18">
          <cell r="A18">
            <v>11</v>
          </cell>
          <cell r="B18" t="str">
            <v>PNW</v>
          </cell>
          <cell r="C18" t="str">
            <v>Pinnacle West Capital Corporation</v>
          </cell>
        </row>
        <row r="19">
          <cell r="A19">
            <v>12</v>
          </cell>
          <cell r="B19" t="str">
            <v>PNM</v>
          </cell>
          <cell r="C19" t="str">
            <v>PNM Resources, Inc.</v>
          </cell>
        </row>
        <row r="20">
          <cell r="A20">
            <v>13</v>
          </cell>
          <cell r="B20" t="str">
            <v>POR</v>
          </cell>
          <cell r="C20" t="str">
            <v>Portland General Electric Company</v>
          </cell>
        </row>
        <row r="21">
          <cell r="A21">
            <v>14</v>
          </cell>
          <cell r="B21" t="str">
            <v>SCG</v>
          </cell>
          <cell r="C21" t="str">
            <v>SCANA Corporation</v>
          </cell>
        </row>
        <row r="22">
          <cell r="A22">
            <v>15</v>
          </cell>
          <cell r="B22" t="str">
            <v>XEL</v>
          </cell>
          <cell r="C22" t="str">
            <v>Xcel Energy Inc.</v>
          </cell>
        </row>
        <row r="23">
          <cell r="A23" t="str">
            <v/>
          </cell>
          <cell r="B23"/>
          <cell r="C23" t="e">
            <v>#N/A</v>
          </cell>
        </row>
        <row r="24">
          <cell r="A24" t="str">
            <v/>
          </cell>
          <cell r="B24"/>
          <cell r="C24" t="e">
            <v>#N/A</v>
          </cell>
        </row>
        <row r="25">
          <cell r="A25" t="str">
            <v/>
          </cell>
          <cell r="B25"/>
          <cell r="C25" t="e">
            <v>#N/A</v>
          </cell>
        </row>
        <row r="26">
          <cell r="A26" t="str">
            <v/>
          </cell>
          <cell r="B26"/>
          <cell r="C26" t="e">
            <v>#N/A</v>
          </cell>
        </row>
        <row r="27">
          <cell r="A27" t="str">
            <v/>
          </cell>
          <cell r="B27"/>
          <cell r="C27" t="e">
            <v>#N/A</v>
          </cell>
        </row>
        <row r="28">
          <cell r="A28" t="str">
            <v/>
          </cell>
          <cell r="B28"/>
          <cell r="C28" t="e">
            <v>#N/A</v>
          </cell>
        </row>
        <row r="29">
          <cell r="A29" t="str">
            <v/>
          </cell>
          <cell r="B29"/>
          <cell r="C29" t="e">
            <v>#N/A</v>
          </cell>
        </row>
        <row r="30">
          <cell r="A30" t="str">
            <v/>
          </cell>
          <cell r="B30"/>
          <cell r="C30" t="e">
            <v>#N/A</v>
          </cell>
        </row>
        <row r="31">
          <cell r="A31" t="str">
            <v/>
          </cell>
          <cell r="B31"/>
          <cell r="C31" t="e">
            <v>#N/A</v>
          </cell>
        </row>
        <row r="32">
          <cell r="A32" t="str">
            <v/>
          </cell>
          <cell r="B32"/>
          <cell r="C32" t="e">
            <v>#N/A</v>
          </cell>
        </row>
        <row r="33">
          <cell r="A33" t="str">
            <v/>
          </cell>
          <cell r="B33"/>
          <cell r="C33" t="e">
            <v>#N/A</v>
          </cell>
        </row>
        <row r="34">
          <cell r="A34" t="str">
            <v/>
          </cell>
          <cell r="B34"/>
          <cell r="C34" t="e">
            <v>#N/A</v>
          </cell>
        </row>
        <row r="35">
          <cell r="A35" t="str">
            <v/>
          </cell>
          <cell r="B35"/>
          <cell r="C35" t="e">
            <v>#N/A</v>
          </cell>
        </row>
        <row r="36">
          <cell r="A36" t="str">
            <v/>
          </cell>
          <cell r="B36"/>
          <cell r="C36" t="e">
            <v>#N/A</v>
          </cell>
        </row>
        <row r="37">
          <cell r="A37" t="str">
            <v/>
          </cell>
          <cell r="B37"/>
          <cell r="C37" t="e">
            <v>#N/A</v>
          </cell>
        </row>
        <row r="38">
          <cell r="A38" t="str">
            <v/>
          </cell>
          <cell r="B38"/>
          <cell r="C38" t="e">
            <v>#N/A</v>
          </cell>
        </row>
        <row r="39">
          <cell r="A39" t="str">
            <v/>
          </cell>
          <cell r="B39"/>
          <cell r="C39" t="e">
            <v>#N/A</v>
          </cell>
        </row>
        <row r="40">
          <cell r="A40" t="str">
            <v/>
          </cell>
          <cell r="B40"/>
          <cell r="C40" t="e">
            <v>#N/A</v>
          </cell>
        </row>
        <row r="41">
          <cell r="A41" t="str">
            <v/>
          </cell>
          <cell r="B41"/>
          <cell r="C41" t="e">
            <v>#N/A</v>
          </cell>
        </row>
        <row r="42">
          <cell r="A42" t="str">
            <v/>
          </cell>
          <cell r="B42"/>
          <cell r="C42" t="e">
            <v>#N/A</v>
          </cell>
        </row>
        <row r="43">
          <cell r="A43" t="str">
            <v/>
          </cell>
          <cell r="B43"/>
          <cell r="C43" t="e">
            <v>#N/A</v>
          </cell>
        </row>
        <row r="44">
          <cell r="A44" t="str">
            <v/>
          </cell>
          <cell r="B44"/>
          <cell r="C44" t="e">
            <v>#N/A</v>
          </cell>
        </row>
        <row r="45">
          <cell r="A45" t="str">
            <v/>
          </cell>
          <cell r="B45"/>
          <cell r="C45" t="e">
            <v>#N/A</v>
          </cell>
        </row>
        <row r="46">
          <cell r="A46" t="str">
            <v/>
          </cell>
          <cell r="B46"/>
          <cell r="C46" t="e">
            <v>#N/A</v>
          </cell>
        </row>
        <row r="47">
          <cell r="A47" t="str">
            <v/>
          </cell>
          <cell r="B47"/>
          <cell r="C47" t="e">
            <v>#N/A</v>
          </cell>
        </row>
        <row r="48">
          <cell r="A48" t="str">
            <v/>
          </cell>
          <cell r="B48"/>
          <cell r="C48" t="e">
            <v>#N/A</v>
          </cell>
        </row>
        <row r="49">
          <cell r="A49" t="str">
            <v/>
          </cell>
          <cell r="B49"/>
          <cell r="C49" t="e">
            <v>#N/A</v>
          </cell>
        </row>
        <row r="50">
          <cell r="A50" t="str">
            <v/>
          </cell>
          <cell r="B50"/>
          <cell r="C50" t="e">
            <v>#N/A</v>
          </cell>
        </row>
        <row r="51">
          <cell r="A51" t="str">
            <v/>
          </cell>
          <cell r="B51"/>
          <cell r="C51" t="e">
            <v>#N/A</v>
          </cell>
        </row>
        <row r="52">
          <cell r="A52" t="str">
            <v/>
          </cell>
          <cell r="B52"/>
          <cell r="C52" t="e">
            <v>#N/A</v>
          </cell>
        </row>
        <row r="53">
          <cell r="A53" t="str">
            <v/>
          </cell>
          <cell r="B53"/>
          <cell r="C53" t="e">
            <v>#N/A</v>
          </cell>
        </row>
        <row r="54">
          <cell r="A54" t="str">
            <v/>
          </cell>
          <cell r="B54"/>
          <cell r="C54" t="e">
            <v>#N/A</v>
          </cell>
        </row>
        <row r="55">
          <cell r="A55" t="str">
            <v/>
          </cell>
          <cell r="B55"/>
          <cell r="C55" t="e">
            <v>#N/A</v>
          </cell>
        </row>
        <row r="56">
          <cell r="A56" t="str">
            <v/>
          </cell>
          <cell r="B56"/>
          <cell r="C56" t="e">
            <v>#N/A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2">
          <cell r="B12" t="str">
            <v>ALE</v>
          </cell>
          <cell r="C12" t="str">
            <v>ALLETE, Inc.</v>
          </cell>
          <cell r="D12"/>
          <cell r="E12">
            <v>0.52</v>
          </cell>
          <cell r="F12">
            <v>0.75</v>
          </cell>
          <cell r="G12">
            <v>0.53700000000000003</v>
          </cell>
          <cell r="H12"/>
          <cell r="I12">
            <v>49.1</v>
          </cell>
          <cell r="J12">
            <v>50.6</v>
          </cell>
          <cell r="K12"/>
          <cell r="L12">
            <v>37.07</v>
          </cell>
          <cell r="M12">
            <v>43.5</v>
          </cell>
          <cell r="N12"/>
          <cell r="O12">
            <v>2.02</v>
          </cell>
          <cell r="P12">
            <v>2.4</v>
          </cell>
          <cell r="Q12"/>
          <cell r="R12">
            <v>3.38</v>
          </cell>
          <cell r="S12">
            <v>3.75</v>
          </cell>
          <cell r="T12"/>
          <cell r="U12">
            <v>42629</v>
          </cell>
          <cell r="V12"/>
          <cell r="W12"/>
          <cell r="X12"/>
          <cell r="Y12"/>
          <cell r="Z12"/>
        </row>
        <row r="13">
          <cell r="B13" t="str">
            <v>LNT</v>
          </cell>
          <cell r="C13" t="str">
            <v>Alliant Energy Corporation</v>
          </cell>
          <cell r="D13"/>
          <cell r="E13">
            <v>0.29499999999999998</v>
          </cell>
          <cell r="F13">
            <v>0.75</v>
          </cell>
          <cell r="G13">
            <v>0.51400000000000001</v>
          </cell>
          <cell r="H13"/>
          <cell r="I13">
            <v>226.92</v>
          </cell>
          <cell r="J13">
            <v>230</v>
          </cell>
          <cell r="K13"/>
          <cell r="L13">
            <v>16.41</v>
          </cell>
          <cell r="M13">
            <v>20</v>
          </cell>
          <cell r="N13"/>
          <cell r="O13">
            <v>1.1000000000000001</v>
          </cell>
          <cell r="P13">
            <v>1.5</v>
          </cell>
          <cell r="Q13"/>
          <cell r="R13">
            <v>1.69</v>
          </cell>
          <cell r="S13">
            <v>2.4500000000000002</v>
          </cell>
          <cell r="T13"/>
          <cell r="U13">
            <v>42629</v>
          </cell>
          <cell r="V13"/>
          <cell r="W13"/>
          <cell r="X13"/>
          <cell r="Y13"/>
          <cell r="Z13"/>
        </row>
        <row r="14">
          <cell r="B14" t="str">
            <v>AEE</v>
          </cell>
          <cell r="C14" t="str">
            <v>Ameren Corporation</v>
          </cell>
          <cell r="D14"/>
          <cell r="E14">
            <v>0.42499999999999999</v>
          </cell>
          <cell r="F14">
            <v>0.7</v>
          </cell>
          <cell r="G14">
            <v>0.497</v>
          </cell>
          <cell r="H14"/>
          <cell r="I14">
            <v>242.63</v>
          </cell>
          <cell r="J14">
            <v>242.63</v>
          </cell>
          <cell r="K14"/>
          <cell r="L14">
            <v>28.63</v>
          </cell>
          <cell r="M14">
            <v>34</v>
          </cell>
          <cell r="N14"/>
          <cell r="O14">
            <v>1.66</v>
          </cell>
          <cell r="P14">
            <v>2.0499999999999998</v>
          </cell>
          <cell r="Q14"/>
          <cell r="R14">
            <v>2.38</v>
          </cell>
          <cell r="S14">
            <v>3.25</v>
          </cell>
          <cell r="T14"/>
          <cell r="U14">
            <v>42629</v>
          </cell>
          <cell r="V14"/>
          <cell r="W14"/>
          <cell r="X14"/>
          <cell r="Y14"/>
          <cell r="Z14"/>
        </row>
        <row r="15">
          <cell r="B15" t="str">
            <v>AEP</v>
          </cell>
          <cell r="C15" t="str">
            <v>American Electric Power Company, Inc.</v>
          </cell>
          <cell r="D15"/>
          <cell r="E15">
            <v>0.56000000000000005</v>
          </cell>
          <cell r="F15">
            <v>0.65</v>
          </cell>
          <cell r="G15">
            <v>0.502</v>
          </cell>
          <cell r="H15"/>
          <cell r="I15">
            <v>491.05</v>
          </cell>
          <cell r="J15">
            <v>500</v>
          </cell>
          <cell r="K15"/>
          <cell r="L15">
            <v>36.44</v>
          </cell>
          <cell r="M15">
            <v>44.25</v>
          </cell>
          <cell r="N15"/>
          <cell r="O15">
            <v>2.15</v>
          </cell>
          <cell r="P15">
            <v>2.75</v>
          </cell>
          <cell r="Q15"/>
          <cell r="R15">
            <v>3.59</v>
          </cell>
          <cell r="S15">
            <v>4.25</v>
          </cell>
          <cell r="T15"/>
          <cell r="U15">
            <v>42629</v>
          </cell>
          <cell r="V15"/>
          <cell r="W15"/>
          <cell r="X15"/>
          <cell r="Y15"/>
          <cell r="Z15"/>
        </row>
        <row r="16">
          <cell r="B16" t="str">
            <v>AVA</v>
          </cell>
          <cell r="C16" t="str">
            <v>Avista Corporation</v>
          </cell>
          <cell r="D16"/>
          <cell r="E16">
            <v>0.34250000000000003</v>
          </cell>
          <cell r="F16">
            <v>0.7</v>
          </cell>
          <cell r="G16">
            <v>0.5</v>
          </cell>
          <cell r="H16"/>
          <cell r="I16">
            <v>62.31</v>
          </cell>
          <cell r="J16">
            <v>66.5</v>
          </cell>
          <cell r="K16"/>
          <cell r="L16">
            <v>24.53</v>
          </cell>
          <cell r="M16">
            <v>28.5</v>
          </cell>
          <cell r="N16"/>
          <cell r="O16">
            <v>1.32</v>
          </cell>
          <cell r="P16">
            <v>1.6</v>
          </cell>
          <cell r="Q16"/>
          <cell r="R16">
            <v>1.89</v>
          </cell>
          <cell r="S16">
            <v>2.5</v>
          </cell>
          <cell r="T16"/>
          <cell r="U16">
            <v>42671</v>
          </cell>
          <cell r="V16"/>
          <cell r="W16"/>
          <cell r="X16"/>
          <cell r="Y16"/>
          <cell r="Z16"/>
        </row>
        <row r="17">
          <cell r="B17" t="str">
            <v>CMS</v>
          </cell>
          <cell r="C17" t="str">
            <v>CMS Energy Corporation</v>
          </cell>
          <cell r="D17"/>
          <cell r="E17">
            <v>0.31</v>
          </cell>
          <cell r="F17">
            <v>0.65</v>
          </cell>
          <cell r="G17">
            <v>0.314</v>
          </cell>
          <cell r="H17"/>
          <cell r="I17">
            <v>277.16000000000003</v>
          </cell>
          <cell r="J17">
            <v>288</v>
          </cell>
          <cell r="K17"/>
          <cell r="L17">
            <v>14.21</v>
          </cell>
          <cell r="M17">
            <v>19.25</v>
          </cell>
          <cell r="N17"/>
          <cell r="O17">
            <v>1.1599999999999999</v>
          </cell>
          <cell r="P17">
            <v>1.6</v>
          </cell>
          <cell r="Q17"/>
          <cell r="R17">
            <v>1.89</v>
          </cell>
          <cell r="S17">
            <v>2.5</v>
          </cell>
          <cell r="T17"/>
          <cell r="U17">
            <v>42629</v>
          </cell>
          <cell r="V17"/>
          <cell r="W17"/>
          <cell r="X17"/>
          <cell r="Y17"/>
          <cell r="Z17"/>
        </row>
        <row r="18">
          <cell r="B18" t="str">
            <v>DTE</v>
          </cell>
          <cell r="C18" t="str">
            <v>DTE Energy Company</v>
          </cell>
          <cell r="D18"/>
          <cell r="E18">
            <v>0.77</v>
          </cell>
          <cell r="F18">
            <v>0.7</v>
          </cell>
          <cell r="G18">
            <v>0.498</v>
          </cell>
          <cell r="H18"/>
          <cell r="I18">
            <v>179.47</v>
          </cell>
          <cell r="J18">
            <v>184</v>
          </cell>
          <cell r="K18"/>
          <cell r="L18">
            <v>48.88</v>
          </cell>
          <cell r="M18">
            <v>61</v>
          </cell>
          <cell r="N18"/>
          <cell r="O18">
            <v>2.84</v>
          </cell>
          <cell r="P18">
            <v>3.7</v>
          </cell>
          <cell r="Q18"/>
          <cell r="R18">
            <v>4.45</v>
          </cell>
          <cell r="S18">
            <v>6.25</v>
          </cell>
          <cell r="T18"/>
          <cell r="U18">
            <v>42629</v>
          </cell>
          <cell r="V18"/>
          <cell r="W18"/>
          <cell r="X18"/>
          <cell r="Y18"/>
          <cell r="Z18"/>
        </row>
        <row r="19">
          <cell r="B19" t="str">
            <v>IDA</v>
          </cell>
          <cell r="C19" t="str">
            <v>IDACORP, Inc.</v>
          </cell>
          <cell r="D19"/>
          <cell r="E19">
            <v>0.55000000000000004</v>
          </cell>
          <cell r="F19">
            <v>0.75</v>
          </cell>
          <cell r="G19">
            <v>0.54400000000000004</v>
          </cell>
          <cell r="H19"/>
          <cell r="I19">
            <v>50.34</v>
          </cell>
          <cell r="J19">
            <v>50.75</v>
          </cell>
          <cell r="K19"/>
          <cell r="L19">
            <v>40.880000000000003</v>
          </cell>
          <cell r="M19">
            <v>49.5</v>
          </cell>
          <cell r="N19"/>
          <cell r="O19">
            <v>1.92</v>
          </cell>
          <cell r="P19">
            <v>2.7</v>
          </cell>
          <cell r="Q19"/>
          <cell r="R19">
            <v>3.87</v>
          </cell>
          <cell r="S19">
            <v>4.5</v>
          </cell>
          <cell r="T19"/>
          <cell r="U19">
            <v>42671</v>
          </cell>
          <cell r="V19"/>
          <cell r="W19"/>
          <cell r="X19"/>
          <cell r="Y19"/>
          <cell r="Z19"/>
        </row>
        <row r="20">
          <cell r="B20" t="str">
            <v>NWE</v>
          </cell>
          <cell r="C20" t="str">
            <v>NorthWestern Corporation</v>
          </cell>
          <cell r="D20"/>
          <cell r="E20">
            <v>0.5</v>
          </cell>
          <cell r="F20">
            <v>0.7</v>
          </cell>
          <cell r="G20">
            <v>0.46899999999999997</v>
          </cell>
          <cell r="H20"/>
          <cell r="I20">
            <v>48.17</v>
          </cell>
          <cell r="J20">
            <v>49.5</v>
          </cell>
          <cell r="K20"/>
          <cell r="L20">
            <v>33.22</v>
          </cell>
          <cell r="M20">
            <v>40</v>
          </cell>
          <cell r="N20"/>
          <cell r="O20">
            <v>1.92</v>
          </cell>
          <cell r="P20">
            <v>2.3199999999999998</v>
          </cell>
          <cell r="Q20"/>
          <cell r="R20">
            <v>2.9</v>
          </cell>
          <cell r="S20">
            <v>4</v>
          </cell>
          <cell r="T20"/>
          <cell r="U20">
            <v>42671</v>
          </cell>
          <cell r="V20"/>
          <cell r="W20"/>
          <cell r="X20"/>
          <cell r="Y20"/>
          <cell r="Z20"/>
        </row>
        <row r="21">
          <cell r="B21" t="str">
            <v>OGE</v>
          </cell>
          <cell r="C21" t="str">
            <v>OGE Energy Corp.</v>
          </cell>
          <cell r="D21"/>
          <cell r="E21">
            <v>0.27500000000000002</v>
          </cell>
          <cell r="F21">
            <v>0.9</v>
          </cell>
          <cell r="G21">
            <v>0.55700000000000005</v>
          </cell>
          <cell r="H21"/>
          <cell r="I21">
            <v>199.7</v>
          </cell>
          <cell r="J21">
            <v>201.5</v>
          </cell>
          <cell r="K21"/>
          <cell r="L21">
            <v>16.66</v>
          </cell>
          <cell r="M21">
            <v>19.75</v>
          </cell>
          <cell r="N21"/>
          <cell r="O21">
            <v>1.05</v>
          </cell>
          <cell r="P21">
            <v>1.65</v>
          </cell>
          <cell r="Q21"/>
          <cell r="R21">
            <v>1.69</v>
          </cell>
          <cell r="S21">
            <v>2.25</v>
          </cell>
          <cell r="T21"/>
          <cell r="U21">
            <v>42629</v>
          </cell>
          <cell r="V21"/>
          <cell r="W21"/>
          <cell r="X21"/>
          <cell r="Y21"/>
          <cell r="Z21"/>
        </row>
        <row r="22">
          <cell r="B22" t="str">
            <v>OTTR</v>
          </cell>
          <cell r="C22" t="str">
            <v>Otter Tail Corporation</v>
          </cell>
          <cell r="D22"/>
          <cell r="E22">
            <v>0.313</v>
          </cell>
          <cell r="F22">
            <v>0.85</v>
          </cell>
          <cell r="G22">
            <v>0.57599999999999996</v>
          </cell>
          <cell r="H22"/>
          <cell r="I22">
            <v>37.86</v>
          </cell>
          <cell r="J22">
            <v>43</v>
          </cell>
          <cell r="K22"/>
          <cell r="L22">
            <v>15.98</v>
          </cell>
          <cell r="M22">
            <v>20.95</v>
          </cell>
          <cell r="N22"/>
          <cell r="O22">
            <v>1.23</v>
          </cell>
          <cell r="P22">
            <v>1.33</v>
          </cell>
          <cell r="Q22"/>
          <cell r="R22">
            <v>1.56</v>
          </cell>
          <cell r="S22">
            <v>2.1</v>
          </cell>
          <cell r="T22"/>
          <cell r="U22">
            <v>42629</v>
          </cell>
          <cell r="V22"/>
          <cell r="W22"/>
          <cell r="X22"/>
          <cell r="Y22"/>
          <cell r="Z22"/>
        </row>
        <row r="23">
          <cell r="B23" t="str">
            <v>PNW</v>
          </cell>
          <cell r="C23" t="str">
            <v>Pinnacle West Capital Corporation</v>
          </cell>
          <cell r="D23"/>
          <cell r="E23">
            <v>0.625</v>
          </cell>
          <cell r="F23">
            <v>0.7</v>
          </cell>
          <cell r="G23">
            <v>0.56999999999999995</v>
          </cell>
          <cell r="H23"/>
          <cell r="I23">
            <v>110.98</v>
          </cell>
          <cell r="J23">
            <v>113.5</v>
          </cell>
          <cell r="K23"/>
          <cell r="L23">
            <v>41.3</v>
          </cell>
          <cell r="M23">
            <v>49</v>
          </cell>
          <cell r="N23"/>
          <cell r="O23">
            <v>2.44</v>
          </cell>
          <cell r="P23">
            <v>3.1</v>
          </cell>
          <cell r="Q23"/>
          <cell r="R23">
            <v>3.92</v>
          </cell>
          <cell r="S23">
            <v>4.75</v>
          </cell>
          <cell r="T23"/>
          <cell r="U23">
            <v>42671</v>
          </cell>
          <cell r="V23"/>
          <cell r="W23"/>
          <cell r="X23"/>
          <cell r="Y23"/>
          <cell r="Z23"/>
        </row>
        <row r="24">
          <cell r="B24" t="str">
            <v>PNM</v>
          </cell>
          <cell r="C24" t="str">
            <v>PNM Resources, Inc.</v>
          </cell>
          <cell r="D24"/>
          <cell r="E24">
            <v>0.22</v>
          </cell>
          <cell r="F24">
            <v>0.75</v>
          </cell>
          <cell r="G24">
            <v>0.45500000000000002</v>
          </cell>
          <cell r="H24"/>
          <cell r="I24">
            <v>79.650000000000006</v>
          </cell>
          <cell r="J24">
            <v>80</v>
          </cell>
          <cell r="K24"/>
          <cell r="L24">
            <v>20.78</v>
          </cell>
          <cell r="M24">
            <v>25.5</v>
          </cell>
          <cell r="N24"/>
          <cell r="O24">
            <v>0.8</v>
          </cell>
          <cell r="P24">
            <v>1.3</v>
          </cell>
          <cell r="Q24"/>
          <cell r="R24">
            <v>1.64</v>
          </cell>
          <cell r="S24">
            <v>2.35</v>
          </cell>
          <cell r="T24"/>
          <cell r="U24">
            <v>42671</v>
          </cell>
          <cell r="V24"/>
          <cell r="W24"/>
          <cell r="X24"/>
          <cell r="Y24"/>
          <cell r="Z24"/>
        </row>
        <row r="25">
          <cell r="B25" t="str">
            <v>POR</v>
          </cell>
          <cell r="C25" t="str">
            <v>Portland General Electric Company</v>
          </cell>
          <cell r="D25"/>
          <cell r="E25">
            <v>0.32</v>
          </cell>
          <cell r="F25">
            <v>0.7</v>
          </cell>
          <cell r="G25">
            <v>0.52200000000000002</v>
          </cell>
          <cell r="H25"/>
          <cell r="I25">
            <v>88.79</v>
          </cell>
          <cell r="J25">
            <v>89.8</v>
          </cell>
          <cell r="K25"/>
          <cell r="L25">
            <v>25.43</v>
          </cell>
          <cell r="M25">
            <v>30.25</v>
          </cell>
          <cell r="N25"/>
          <cell r="O25">
            <v>1.18</v>
          </cell>
          <cell r="P25">
            <v>1.6</v>
          </cell>
          <cell r="Q25"/>
          <cell r="R25">
            <v>2.04</v>
          </cell>
          <cell r="S25">
            <v>2.75</v>
          </cell>
          <cell r="T25"/>
          <cell r="U25">
            <v>42671</v>
          </cell>
          <cell r="V25"/>
          <cell r="W25"/>
          <cell r="X25"/>
          <cell r="Y25"/>
          <cell r="Z25"/>
        </row>
        <row r="26">
          <cell r="B26" t="str">
            <v>SCG</v>
          </cell>
          <cell r="C26" t="str">
            <v>SCANA Corporation</v>
          </cell>
          <cell r="D26"/>
          <cell r="E26">
            <v>0.57499999999999996</v>
          </cell>
          <cell r="F26">
            <v>0.7</v>
          </cell>
          <cell r="G26">
            <v>0.48099999999999998</v>
          </cell>
          <cell r="H26"/>
          <cell r="I26">
            <v>142.9</v>
          </cell>
          <cell r="J26">
            <v>150</v>
          </cell>
          <cell r="K26"/>
          <cell r="L26">
            <v>38.090000000000003</v>
          </cell>
          <cell r="M26">
            <v>47.75</v>
          </cell>
          <cell r="N26"/>
          <cell r="O26">
            <v>2.1800000000000002</v>
          </cell>
          <cell r="P26">
            <v>2.8</v>
          </cell>
          <cell r="Q26"/>
          <cell r="R26">
            <v>3.81</v>
          </cell>
          <cell r="S26">
            <v>4.75</v>
          </cell>
          <cell r="T26"/>
          <cell r="U26">
            <v>42601</v>
          </cell>
          <cell r="V26"/>
          <cell r="W26"/>
          <cell r="X26"/>
          <cell r="Y26"/>
          <cell r="Z26"/>
        </row>
        <row r="27">
          <cell r="B27" t="str">
            <v>XEL</v>
          </cell>
          <cell r="C27" t="str">
            <v>Xcel Energy Inc.</v>
          </cell>
          <cell r="D27"/>
          <cell r="E27">
            <v>0.34</v>
          </cell>
          <cell r="F27">
            <v>0.6</v>
          </cell>
          <cell r="G27">
            <v>0.45900000000000002</v>
          </cell>
          <cell r="H27"/>
          <cell r="I27">
            <v>507.54</v>
          </cell>
          <cell r="J27">
            <v>508</v>
          </cell>
          <cell r="K27"/>
          <cell r="L27">
            <v>20.89</v>
          </cell>
          <cell r="M27">
            <v>25.5</v>
          </cell>
          <cell r="N27"/>
          <cell r="O27">
            <v>1.28</v>
          </cell>
          <cell r="P27">
            <v>1.7</v>
          </cell>
          <cell r="Q27"/>
          <cell r="R27">
            <v>2.1</v>
          </cell>
          <cell r="S27">
            <v>2.75</v>
          </cell>
          <cell r="T27"/>
          <cell r="U27">
            <v>42671</v>
          </cell>
          <cell r="V27"/>
          <cell r="W27"/>
          <cell r="X27"/>
          <cell r="Y27"/>
          <cell r="Z27"/>
        </row>
        <row r="28">
          <cell r="B28"/>
          <cell r="C28"/>
          <cell r="D28"/>
          <cell r="E28"/>
          <cell r="F28"/>
          <cell r="G28"/>
          <cell r="H28"/>
          <cell r="I28"/>
          <cell r="J28"/>
          <cell r="K28"/>
          <cell r="L28"/>
          <cell r="M28"/>
          <cell r="N28"/>
          <cell r="O28"/>
          <cell r="P28"/>
          <cell r="Q28"/>
          <cell r="R28"/>
          <cell r="S28"/>
          <cell r="T28"/>
          <cell r="U28"/>
          <cell r="V28"/>
          <cell r="W28"/>
          <cell r="X28"/>
          <cell r="Y28"/>
          <cell r="Z28"/>
        </row>
        <row r="29">
          <cell r="B29"/>
          <cell r="C29"/>
          <cell r="D29"/>
          <cell r="E29"/>
          <cell r="F29"/>
          <cell r="G29"/>
          <cell r="H29"/>
          <cell r="I29"/>
          <cell r="J29"/>
          <cell r="K29"/>
          <cell r="L29"/>
          <cell r="M29"/>
          <cell r="N29"/>
          <cell r="O29"/>
          <cell r="P29"/>
          <cell r="Q29"/>
          <cell r="R29"/>
          <cell r="S29"/>
          <cell r="T29"/>
          <cell r="U29"/>
          <cell r="V29"/>
          <cell r="W29"/>
          <cell r="X29"/>
          <cell r="Y29"/>
          <cell r="Z29"/>
        </row>
        <row r="30">
          <cell r="B30"/>
          <cell r="C30"/>
          <cell r="D30"/>
          <cell r="E30"/>
          <cell r="F30"/>
          <cell r="G30"/>
          <cell r="H30"/>
          <cell r="I30"/>
          <cell r="J30"/>
          <cell r="K30"/>
          <cell r="L30"/>
          <cell r="M30"/>
          <cell r="N30"/>
          <cell r="O30"/>
          <cell r="P30"/>
          <cell r="Q30"/>
          <cell r="R30"/>
          <cell r="S30"/>
          <cell r="T30"/>
          <cell r="U30"/>
          <cell r="V30"/>
          <cell r="W30"/>
          <cell r="X30"/>
          <cell r="Y30"/>
          <cell r="Z30"/>
        </row>
        <row r="31">
          <cell r="B31"/>
          <cell r="C31"/>
          <cell r="D31"/>
          <cell r="E31"/>
          <cell r="F31"/>
          <cell r="G31"/>
          <cell r="H31"/>
          <cell r="I31"/>
          <cell r="J31"/>
          <cell r="K31"/>
          <cell r="L31"/>
          <cell r="M31"/>
          <cell r="N31"/>
          <cell r="O31"/>
          <cell r="P31"/>
          <cell r="Q31"/>
          <cell r="R31"/>
          <cell r="S31"/>
          <cell r="T31"/>
          <cell r="U31"/>
          <cell r="V31"/>
          <cell r="W31"/>
          <cell r="X31"/>
          <cell r="Y31"/>
          <cell r="Z31"/>
        </row>
        <row r="32">
          <cell r="B32"/>
          <cell r="C32"/>
          <cell r="D32"/>
          <cell r="E32"/>
          <cell r="F32"/>
          <cell r="G32"/>
          <cell r="H32"/>
          <cell r="I32"/>
          <cell r="J32"/>
          <cell r="K32"/>
          <cell r="L32"/>
          <cell r="M32"/>
          <cell r="N32"/>
          <cell r="O32"/>
          <cell r="P32"/>
          <cell r="Q32"/>
          <cell r="R32"/>
          <cell r="S32"/>
          <cell r="T32"/>
          <cell r="U32"/>
          <cell r="V32"/>
          <cell r="W32"/>
          <cell r="X32"/>
          <cell r="Y32"/>
          <cell r="Z32"/>
        </row>
        <row r="33">
          <cell r="B33"/>
          <cell r="C33"/>
          <cell r="D33"/>
          <cell r="E33"/>
          <cell r="F33"/>
          <cell r="G33"/>
          <cell r="H33"/>
          <cell r="I33"/>
          <cell r="J33"/>
          <cell r="K33"/>
          <cell r="L33"/>
          <cell r="M33"/>
          <cell r="N33"/>
          <cell r="O33"/>
          <cell r="P33"/>
          <cell r="Q33"/>
          <cell r="R33"/>
          <cell r="S33"/>
          <cell r="T33"/>
          <cell r="U33"/>
          <cell r="V33"/>
          <cell r="W33"/>
          <cell r="X33"/>
          <cell r="Y33"/>
          <cell r="Z33"/>
        </row>
        <row r="34">
          <cell r="B34"/>
          <cell r="C34"/>
          <cell r="D34"/>
          <cell r="E34"/>
          <cell r="F34"/>
          <cell r="G34"/>
          <cell r="H34"/>
          <cell r="I34"/>
          <cell r="J34"/>
          <cell r="K34"/>
          <cell r="L34"/>
          <cell r="M34"/>
          <cell r="N34"/>
          <cell r="O34"/>
          <cell r="P34"/>
          <cell r="Q34"/>
          <cell r="R34"/>
          <cell r="S34"/>
          <cell r="T34"/>
          <cell r="U34"/>
          <cell r="V34"/>
          <cell r="W34"/>
          <cell r="X34"/>
          <cell r="Y34"/>
          <cell r="Z34"/>
        </row>
        <row r="35">
          <cell r="B35"/>
          <cell r="C35"/>
          <cell r="D35"/>
          <cell r="E35"/>
          <cell r="F35"/>
          <cell r="G35"/>
          <cell r="H35"/>
          <cell r="I35"/>
          <cell r="J35"/>
          <cell r="K35"/>
          <cell r="L35"/>
          <cell r="M35"/>
          <cell r="N35"/>
          <cell r="O35"/>
          <cell r="P35"/>
          <cell r="Q35"/>
          <cell r="R35"/>
          <cell r="S35"/>
          <cell r="T35"/>
          <cell r="U35"/>
          <cell r="V35"/>
          <cell r="W35"/>
          <cell r="X35"/>
          <cell r="Y35"/>
          <cell r="Z35"/>
        </row>
        <row r="36">
          <cell r="B36"/>
          <cell r="C36"/>
          <cell r="D36"/>
          <cell r="E36"/>
          <cell r="F36"/>
          <cell r="G36"/>
          <cell r="H36"/>
          <cell r="I36"/>
          <cell r="J36"/>
          <cell r="K36"/>
          <cell r="L36"/>
          <cell r="M36"/>
          <cell r="N36"/>
          <cell r="O36"/>
          <cell r="P36"/>
          <cell r="Q36"/>
          <cell r="R36"/>
          <cell r="S36"/>
          <cell r="T36"/>
          <cell r="U36"/>
          <cell r="V36"/>
          <cell r="W36"/>
          <cell r="X36"/>
          <cell r="Y36"/>
          <cell r="Z36"/>
        </row>
        <row r="37">
          <cell r="B37"/>
          <cell r="C37"/>
          <cell r="D37"/>
          <cell r="E37"/>
          <cell r="F37"/>
          <cell r="G37"/>
          <cell r="H37"/>
          <cell r="I37"/>
          <cell r="J37"/>
          <cell r="K37"/>
          <cell r="L37"/>
          <cell r="M37"/>
          <cell r="N37"/>
          <cell r="O37"/>
          <cell r="P37"/>
          <cell r="Q37"/>
          <cell r="R37"/>
          <cell r="S37"/>
          <cell r="T37"/>
          <cell r="U37"/>
          <cell r="V37"/>
          <cell r="W37"/>
          <cell r="X37"/>
          <cell r="Y37"/>
          <cell r="Z37"/>
        </row>
        <row r="38">
          <cell r="B38"/>
          <cell r="C38"/>
          <cell r="D38"/>
          <cell r="E38"/>
          <cell r="F38"/>
          <cell r="G38"/>
          <cell r="H38"/>
          <cell r="I38"/>
          <cell r="J38"/>
          <cell r="K38"/>
          <cell r="L38"/>
          <cell r="M38"/>
          <cell r="N38"/>
          <cell r="O38"/>
          <cell r="P38"/>
          <cell r="Q38"/>
          <cell r="R38"/>
          <cell r="S38"/>
          <cell r="T38"/>
          <cell r="U38"/>
          <cell r="V38"/>
          <cell r="W38"/>
          <cell r="X38"/>
          <cell r="Y38"/>
          <cell r="Z38"/>
        </row>
        <row r="39">
          <cell r="B39"/>
          <cell r="C39"/>
          <cell r="D39"/>
          <cell r="E39"/>
          <cell r="F39"/>
          <cell r="G39"/>
          <cell r="H39"/>
          <cell r="I39"/>
          <cell r="J39"/>
          <cell r="K39"/>
          <cell r="L39"/>
          <cell r="M39"/>
          <cell r="N39"/>
          <cell r="O39"/>
          <cell r="P39"/>
          <cell r="Q39"/>
          <cell r="R39"/>
          <cell r="S39"/>
          <cell r="T39"/>
          <cell r="U39"/>
          <cell r="V39"/>
          <cell r="W39"/>
          <cell r="X39"/>
          <cell r="Y39"/>
          <cell r="Z39"/>
        </row>
        <row r="40">
          <cell r="B40"/>
          <cell r="C40"/>
          <cell r="D40"/>
          <cell r="E40"/>
          <cell r="F40"/>
          <cell r="G40"/>
          <cell r="H40"/>
          <cell r="I40"/>
          <cell r="J40"/>
          <cell r="K40"/>
          <cell r="L40"/>
          <cell r="M40"/>
          <cell r="N40"/>
          <cell r="O40"/>
          <cell r="P40"/>
          <cell r="Q40"/>
          <cell r="R40"/>
          <cell r="S40"/>
          <cell r="T40"/>
          <cell r="U40"/>
          <cell r="V40"/>
          <cell r="W40"/>
          <cell r="X40"/>
          <cell r="Y40"/>
          <cell r="Z40"/>
        </row>
        <row r="41">
          <cell r="B41"/>
          <cell r="C41"/>
          <cell r="D41"/>
          <cell r="E41"/>
          <cell r="F41"/>
          <cell r="G41"/>
          <cell r="H41"/>
          <cell r="I41"/>
          <cell r="J41"/>
          <cell r="K41"/>
          <cell r="L41"/>
          <cell r="M41"/>
          <cell r="N41"/>
          <cell r="O41"/>
          <cell r="P41"/>
          <cell r="Q41"/>
          <cell r="R41"/>
          <cell r="S41"/>
          <cell r="T41"/>
          <cell r="U41"/>
          <cell r="V41"/>
          <cell r="W41"/>
          <cell r="X41"/>
          <cell r="Y41"/>
          <cell r="Z41"/>
        </row>
        <row r="42">
          <cell r="B42"/>
          <cell r="C42"/>
          <cell r="D42"/>
          <cell r="E42"/>
          <cell r="F42"/>
          <cell r="G42"/>
          <cell r="H42"/>
          <cell r="I42"/>
          <cell r="J42"/>
          <cell r="K42"/>
          <cell r="L42"/>
          <cell r="M42"/>
          <cell r="N42"/>
          <cell r="O42"/>
          <cell r="P42"/>
          <cell r="Q42"/>
          <cell r="R42"/>
          <cell r="S42"/>
          <cell r="T42"/>
          <cell r="U42"/>
          <cell r="V42"/>
          <cell r="W42"/>
          <cell r="X42"/>
          <cell r="Y42"/>
          <cell r="Z42"/>
        </row>
        <row r="43">
          <cell r="B43"/>
          <cell r="C43"/>
          <cell r="D43"/>
          <cell r="E43"/>
          <cell r="F43"/>
          <cell r="G43"/>
          <cell r="H43"/>
          <cell r="I43"/>
          <cell r="J43"/>
          <cell r="K43"/>
          <cell r="L43"/>
          <cell r="M43"/>
          <cell r="N43"/>
          <cell r="O43"/>
          <cell r="P43"/>
          <cell r="Q43"/>
          <cell r="R43"/>
          <cell r="S43"/>
          <cell r="T43"/>
          <cell r="U43"/>
          <cell r="V43"/>
          <cell r="W43"/>
          <cell r="X43"/>
          <cell r="Y43"/>
          <cell r="Z43"/>
        </row>
        <row r="44">
          <cell r="B44"/>
          <cell r="C44"/>
          <cell r="D44"/>
          <cell r="E44"/>
          <cell r="F44"/>
          <cell r="G44"/>
          <cell r="H44"/>
          <cell r="I44"/>
          <cell r="J44"/>
          <cell r="K44"/>
          <cell r="L44"/>
          <cell r="M44"/>
          <cell r="N44"/>
          <cell r="O44"/>
          <cell r="P44"/>
          <cell r="Q44"/>
          <cell r="R44"/>
          <cell r="S44"/>
          <cell r="T44"/>
          <cell r="U44"/>
          <cell r="V44"/>
          <cell r="W44"/>
          <cell r="X44"/>
          <cell r="Y44"/>
          <cell r="Z44"/>
        </row>
        <row r="45">
          <cell r="B45"/>
          <cell r="C45"/>
          <cell r="D45"/>
          <cell r="E45"/>
          <cell r="F45"/>
          <cell r="G45"/>
          <cell r="H45"/>
          <cell r="I45"/>
          <cell r="J45"/>
          <cell r="K45"/>
          <cell r="L45"/>
          <cell r="M45"/>
          <cell r="N45"/>
          <cell r="O45"/>
          <cell r="P45"/>
          <cell r="Q45"/>
          <cell r="R45"/>
          <cell r="S45"/>
          <cell r="T45"/>
          <cell r="U45"/>
          <cell r="V45"/>
          <cell r="W45"/>
          <cell r="X45"/>
          <cell r="Y45"/>
          <cell r="Z45"/>
        </row>
        <row r="46">
          <cell r="B46"/>
          <cell r="C46"/>
          <cell r="D46"/>
          <cell r="E46"/>
          <cell r="F46"/>
          <cell r="G46"/>
          <cell r="H46"/>
          <cell r="I46"/>
          <cell r="J46"/>
          <cell r="K46"/>
          <cell r="L46"/>
          <cell r="M46"/>
          <cell r="N46"/>
          <cell r="O46"/>
          <cell r="P46"/>
          <cell r="Q46"/>
          <cell r="R46"/>
          <cell r="S46"/>
          <cell r="T46"/>
          <cell r="U46"/>
          <cell r="V46"/>
          <cell r="W46"/>
          <cell r="X46"/>
          <cell r="Y46"/>
          <cell r="Z46"/>
        </row>
        <row r="47">
          <cell r="B47"/>
          <cell r="C47"/>
          <cell r="D47"/>
          <cell r="E47"/>
          <cell r="F47"/>
          <cell r="G47"/>
          <cell r="H47"/>
          <cell r="I47"/>
          <cell r="J47"/>
          <cell r="K47"/>
          <cell r="L47"/>
          <cell r="M47"/>
          <cell r="N47"/>
          <cell r="O47"/>
          <cell r="P47"/>
          <cell r="Q47"/>
          <cell r="R47"/>
          <cell r="S47"/>
          <cell r="T47"/>
          <cell r="U47"/>
          <cell r="V47"/>
          <cell r="W47"/>
          <cell r="X47"/>
          <cell r="Y47"/>
          <cell r="Z47"/>
        </row>
        <row r="48">
          <cell r="B48"/>
          <cell r="C48"/>
          <cell r="D48"/>
          <cell r="E48"/>
          <cell r="F48"/>
          <cell r="G48"/>
          <cell r="H48"/>
          <cell r="I48"/>
          <cell r="J48"/>
          <cell r="K48"/>
          <cell r="L48"/>
          <cell r="M48"/>
          <cell r="N48"/>
          <cell r="O48"/>
          <cell r="P48"/>
          <cell r="Q48"/>
          <cell r="R48"/>
          <cell r="S48"/>
          <cell r="T48"/>
          <cell r="U48"/>
          <cell r="V48"/>
          <cell r="W48"/>
          <cell r="X48"/>
          <cell r="Y48"/>
          <cell r="Z48"/>
        </row>
        <row r="49">
          <cell r="B49"/>
          <cell r="C49"/>
          <cell r="D49"/>
          <cell r="E49"/>
          <cell r="F49"/>
          <cell r="G49"/>
          <cell r="H49"/>
          <cell r="I49"/>
          <cell r="J49"/>
          <cell r="K49"/>
          <cell r="L49"/>
          <cell r="M49"/>
          <cell r="N49"/>
          <cell r="O49"/>
          <cell r="P49"/>
          <cell r="Q49"/>
          <cell r="R49"/>
          <cell r="S49"/>
          <cell r="T49"/>
          <cell r="U49"/>
          <cell r="V49"/>
          <cell r="W49"/>
          <cell r="X49"/>
          <cell r="Y49"/>
          <cell r="Z49"/>
        </row>
        <row r="50">
          <cell r="B50"/>
          <cell r="C50"/>
          <cell r="D50"/>
          <cell r="E50"/>
          <cell r="F50"/>
          <cell r="G50"/>
          <cell r="H50"/>
          <cell r="I50"/>
          <cell r="J50"/>
          <cell r="K50"/>
          <cell r="L50"/>
          <cell r="M50"/>
          <cell r="N50"/>
          <cell r="O50"/>
          <cell r="P50"/>
          <cell r="Q50"/>
          <cell r="R50"/>
          <cell r="S50"/>
          <cell r="T50"/>
          <cell r="U50"/>
          <cell r="V50"/>
          <cell r="W50"/>
          <cell r="X50"/>
          <cell r="Y50"/>
          <cell r="Z50"/>
        </row>
        <row r="51">
          <cell r="B51"/>
          <cell r="C51"/>
          <cell r="D51"/>
          <cell r="E51"/>
          <cell r="F51"/>
          <cell r="G51"/>
          <cell r="H51"/>
          <cell r="I51"/>
          <cell r="J51"/>
          <cell r="K51"/>
          <cell r="L51"/>
          <cell r="M51"/>
          <cell r="N51"/>
          <cell r="O51"/>
          <cell r="P51"/>
          <cell r="Q51"/>
          <cell r="R51"/>
          <cell r="S51"/>
          <cell r="T51"/>
          <cell r="U51"/>
          <cell r="V51"/>
          <cell r="W51"/>
          <cell r="X51"/>
          <cell r="Y51"/>
          <cell r="Z51"/>
        </row>
        <row r="52">
          <cell r="B52"/>
          <cell r="C52"/>
          <cell r="D52"/>
          <cell r="E52"/>
          <cell r="F52"/>
          <cell r="G52"/>
          <cell r="H52"/>
          <cell r="I52"/>
          <cell r="J52"/>
          <cell r="K52"/>
          <cell r="L52"/>
          <cell r="M52"/>
          <cell r="N52"/>
          <cell r="O52"/>
          <cell r="P52"/>
          <cell r="Q52"/>
          <cell r="R52"/>
          <cell r="S52"/>
          <cell r="T52"/>
          <cell r="U52"/>
          <cell r="V52"/>
          <cell r="W52"/>
          <cell r="X52"/>
          <cell r="Y52"/>
          <cell r="Z52"/>
        </row>
        <row r="53">
          <cell r="B53"/>
          <cell r="C53"/>
          <cell r="D53"/>
          <cell r="E53"/>
          <cell r="F53"/>
          <cell r="G53"/>
          <cell r="H53"/>
          <cell r="I53"/>
          <cell r="J53"/>
          <cell r="K53"/>
          <cell r="L53"/>
          <cell r="M53"/>
          <cell r="N53"/>
          <cell r="O53"/>
          <cell r="P53"/>
          <cell r="Q53"/>
          <cell r="R53"/>
          <cell r="S53"/>
          <cell r="T53"/>
          <cell r="U53"/>
          <cell r="V53"/>
          <cell r="W53"/>
          <cell r="X53"/>
          <cell r="Y53"/>
          <cell r="Z53"/>
        </row>
        <row r="54">
          <cell r="B54"/>
          <cell r="C54"/>
          <cell r="D54"/>
          <cell r="E54"/>
          <cell r="F54"/>
          <cell r="G54"/>
          <cell r="H54"/>
          <cell r="I54"/>
          <cell r="J54"/>
          <cell r="K54"/>
          <cell r="L54"/>
          <cell r="M54"/>
          <cell r="N54"/>
          <cell r="O54"/>
          <cell r="P54"/>
          <cell r="Q54"/>
          <cell r="R54"/>
          <cell r="S54"/>
          <cell r="T54"/>
          <cell r="U54"/>
          <cell r="V54"/>
          <cell r="W54"/>
          <cell r="X54"/>
          <cell r="Y54"/>
          <cell r="Z54"/>
        </row>
        <row r="55">
          <cell r="B55"/>
          <cell r="C55"/>
          <cell r="D55"/>
          <cell r="E55"/>
          <cell r="F55"/>
          <cell r="G55"/>
          <cell r="H55"/>
          <cell r="I55"/>
          <cell r="J55"/>
          <cell r="K55"/>
          <cell r="L55"/>
          <cell r="M55"/>
          <cell r="N55"/>
          <cell r="O55"/>
          <cell r="P55"/>
          <cell r="Q55"/>
          <cell r="R55"/>
          <cell r="S55"/>
          <cell r="T55"/>
          <cell r="U55"/>
          <cell r="V55"/>
          <cell r="W55"/>
          <cell r="X55"/>
          <cell r="Y55"/>
          <cell r="Z55"/>
        </row>
        <row r="56">
          <cell r="B56"/>
          <cell r="C56"/>
          <cell r="D56"/>
          <cell r="E56"/>
          <cell r="F56"/>
          <cell r="G56"/>
          <cell r="H56"/>
          <cell r="I56"/>
          <cell r="J56"/>
          <cell r="K56"/>
          <cell r="L56"/>
          <cell r="M56"/>
          <cell r="N56"/>
          <cell r="O56"/>
          <cell r="P56"/>
          <cell r="Q56"/>
          <cell r="R56"/>
          <cell r="S56"/>
          <cell r="T56"/>
          <cell r="U56"/>
          <cell r="V56"/>
          <cell r="W56"/>
          <cell r="X56"/>
          <cell r="Y56"/>
          <cell r="Z56"/>
        </row>
        <row r="57">
          <cell r="B57"/>
          <cell r="C57"/>
          <cell r="D57"/>
          <cell r="E57"/>
          <cell r="F57"/>
          <cell r="G57"/>
          <cell r="H57"/>
          <cell r="I57"/>
          <cell r="J57"/>
          <cell r="K57"/>
          <cell r="L57"/>
          <cell r="M57"/>
          <cell r="N57"/>
          <cell r="O57"/>
          <cell r="P57"/>
          <cell r="Q57"/>
          <cell r="R57"/>
          <cell r="S57"/>
          <cell r="T57"/>
          <cell r="U57"/>
          <cell r="V57"/>
          <cell r="W57"/>
          <cell r="X57"/>
          <cell r="Y57"/>
          <cell r="Z57"/>
        </row>
        <row r="58">
          <cell r="B58"/>
          <cell r="C58"/>
          <cell r="D58"/>
          <cell r="E58"/>
          <cell r="F58"/>
          <cell r="G58"/>
          <cell r="H58"/>
          <cell r="I58"/>
          <cell r="J58"/>
          <cell r="K58"/>
          <cell r="L58"/>
          <cell r="M58"/>
          <cell r="N58"/>
          <cell r="O58"/>
          <cell r="P58"/>
          <cell r="Q58"/>
          <cell r="R58"/>
          <cell r="S58"/>
          <cell r="T58"/>
          <cell r="U58"/>
          <cell r="V58"/>
          <cell r="W58"/>
          <cell r="X58"/>
          <cell r="Y58"/>
          <cell r="Z58"/>
        </row>
        <row r="59">
          <cell r="B59"/>
          <cell r="C59"/>
          <cell r="D59"/>
          <cell r="E59"/>
          <cell r="F59"/>
          <cell r="G59"/>
          <cell r="H59"/>
          <cell r="I59"/>
          <cell r="J59"/>
          <cell r="K59"/>
          <cell r="L59"/>
          <cell r="M59"/>
          <cell r="N59"/>
          <cell r="O59"/>
          <cell r="P59"/>
          <cell r="Q59"/>
          <cell r="R59"/>
          <cell r="S59"/>
          <cell r="T59"/>
          <cell r="U59"/>
          <cell r="V59"/>
          <cell r="W59"/>
          <cell r="X59"/>
          <cell r="Y59"/>
          <cell r="Z59"/>
        </row>
        <row r="60">
          <cell r="B60"/>
          <cell r="C60"/>
          <cell r="D60"/>
          <cell r="E60"/>
          <cell r="F60"/>
          <cell r="G60"/>
          <cell r="H60"/>
          <cell r="I60"/>
          <cell r="J60"/>
          <cell r="K60"/>
          <cell r="L60"/>
          <cell r="M60"/>
          <cell r="N60"/>
          <cell r="O60"/>
          <cell r="P60"/>
          <cell r="Q60"/>
          <cell r="R60"/>
          <cell r="S60"/>
          <cell r="T60"/>
          <cell r="U60"/>
          <cell r="V60"/>
          <cell r="W60"/>
          <cell r="X60"/>
          <cell r="Y60"/>
          <cell r="Z60"/>
        </row>
        <row r="61">
          <cell r="B61"/>
          <cell r="C61"/>
          <cell r="D61"/>
          <cell r="E61"/>
          <cell r="F61"/>
          <cell r="G61"/>
          <cell r="H61"/>
          <cell r="I61"/>
          <cell r="J61"/>
          <cell r="K61"/>
          <cell r="L61"/>
          <cell r="M61"/>
          <cell r="N61"/>
          <cell r="O61"/>
          <cell r="P61"/>
          <cell r="Q61"/>
          <cell r="R61"/>
          <cell r="S61"/>
          <cell r="T61"/>
          <cell r="U61"/>
          <cell r="V61"/>
          <cell r="W61"/>
          <cell r="X61"/>
          <cell r="Y61"/>
          <cell r="Z61"/>
        </row>
      </sheetData>
      <sheetData sheetId="21">
        <row r="6">
          <cell r="B6" t="str">
            <v>ALE</v>
          </cell>
          <cell r="C6" t="str">
            <v>ALLETE, Inc. (NYSE: ALE)</v>
          </cell>
          <cell r="D6"/>
          <cell r="E6"/>
          <cell r="F6">
            <v>5.5E-2</v>
          </cell>
          <cell r="G6" t="str">
            <v>N/A</v>
          </cell>
          <cell r="H6"/>
          <cell r="I6">
            <v>0.06</v>
          </cell>
          <cell r="J6">
            <v>1</v>
          </cell>
          <cell r="K6"/>
          <cell r="L6">
            <v>0.05</v>
          </cell>
          <cell r="M6">
            <v>1</v>
          </cell>
        </row>
        <row r="7">
          <cell r="B7" t="str">
            <v>LNT</v>
          </cell>
          <cell r="C7" t="str">
            <v>Alliant Energy Corporation (NYSE: LNT)</v>
          </cell>
          <cell r="D7"/>
          <cell r="E7"/>
          <cell r="F7">
            <v>6.0999999999999999E-2</v>
          </cell>
          <cell r="G7" t="str">
            <v>N/A</v>
          </cell>
          <cell r="H7"/>
          <cell r="I7">
            <v>7.2000000000000008E-2</v>
          </cell>
          <cell r="J7">
            <v>2</v>
          </cell>
          <cell r="K7"/>
          <cell r="L7">
            <v>6.6000000000000003E-2</v>
          </cell>
          <cell r="M7">
            <v>2</v>
          </cell>
        </row>
        <row r="8">
          <cell r="B8" t="str">
            <v>AEE</v>
          </cell>
          <cell r="C8" t="str">
            <v>Ameren Corporation (NYSE: AEE)</v>
          </cell>
          <cell r="D8"/>
          <cell r="E8"/>
          <cell r="F8">
            <v>6.0999999999999999E-2</v>
          </cell>
          <cell r="G8" t="str">
            <v>N/A</v>
          </cell>
          <cell r="H8"/>
          <cell r="I8">
            <v>7.0000000000000007E-2</v>
          </cell>
          <cell r="J8">
            <v>2</v>
          </cell>
          <cell r="K8"/>
          <cell r="L8">
            <v>5.6000000000000001E-2</v>
          </cell>
          <cell r="M8">
            <v>2</v>
          </cell>
        </row>
        <row r="9">
          <cell r="B9" t="str">
            <v>AEP</v>
          </cell>
          <cell r="C9" t="str">
            <v>American Electric Power Company, Inc. (NYSE: AEP)</v>
          </cell>
          <cell r="D9"/>
          <cell r="E9"/>
          <cell r="F9">
            <v>5.1999999999999998E-2</v>
          </cell>
          <cell r="G9" t="str">
            <v>N/A</v>
          </cell>
          <cell r="H9"/>
          <cell r="I9">
            <v>3.3000000000000002E-2</v>
          </cell>
          <cell r="J9">
            <v>5</v>
          </cell>
          <cell r="K9"/>
          <cell r="L9">
            <v>2.75E-2</v>
          </cell>
          <cell r="M9">
            <v>1</v>
          </cell>
        </row>
        <row r="10">
          <cell r="B10" t="str">
            <v>AVA</v>
          </cell>
          <cell r="C10" t="str">
            <v>Avista Corporation (NYSE: AVA)</v>
          </cell>
          <cell r="D10"/>
          <cell r="E10"/>
          <cell r="F10">
            <v>5.2999999999999999E-2</v>
          </cell>
          <cell r="G10" t="str">
            <v>N/A</v>
          </cell>
          <cell r="H10"/>
          <cell r="I10">
            <v>5.2999999999999999E-2</v>
          </cell>
          <cell r="J10">
            <v>1</v>
          </cell>
          <cell r="K10"/>
          <cell r="L10" t="str">
            <v>N/A</v>
          </cell>
          <cell r="M10" t="str">
            <v>N/A</v>
          </cell>
        </row>
        <row r="11">
          <cell r="B11" t="str">
            <v>CMS</v>
          </cell>
          <cell r="C11" t="str">
            <v>CMS Energy Corporation (NYSE: CMS)</v>
          </cell>
          <cell r="D11"/>
          <cell r="E11"/>
          <cell r="F11">
            <v>6.6000000000000003E-2</v>
          </cell>
          <cell r="G11" t="str">
            <v>N/A</v>
          </cell>
          <cell r="H11"/>
          <cell r="I11">
            <v>6.4000000000000001E-2</v>
          </cell>
          <cell r="J11">
            <v>4</v>
          </cell>
          <cell r="K11"/>
          <cell r="L11">
            <v>7.2599999999999998E-2</v>
          </cell>
          <cell r="M11">
            <v>2</v>
          </cell>
        </row>
        <row r="12">
          <cell r="B12" t="str">
            <v>DTE</v>
          </cell>
          <cell r="C12" t="str">
            <v>DTE Energy Company (NYSE: DTE)</v>
          </cell>
          <cell r="D12"/>
          <cell r="E12"/>
          <cell r="F12">
            <v>5.8000000000000003E-2</v>
          </cell>
          <cell r="G12" t="str">
            <v>N/A</v>
          </cell>
          <cell r="H12"/>
          <cell r="I12">
            <v>5.4000000000000006E-2</v>
          </cell>
          <cell r="J12">
            <v>4</v>
          </cell>
          <cell r="K12"/>
          <cell r="L12">
            <v>5.6300000000000003E-2</v>
          </cell>
          <cell r="M12">
            <v>3</v>
          </cell>
        </row>
        <row r="13">
          <cell r="B13" t="str">
            <v>IDA</v>
          </cell>
          <cell r="C13" t="str">
            <v>IDACORP, Inc. (NYSE: IDA)</v>
          </cell>
          <cell r="D13"/>
          <cell r="E13"/>
          <cell r="F13">
            <v>4.2999999999999997E-2</v>
          </cell>
          <cell r="G13" t="str">
            <v>N/A</v>
          </cell>
          <cell r="H13"/>
          <cell r="I13">
            <v>4.4000000000000004E-2</v>
          </cell>
          <cell r="J13">
            <v>2</v>
          </cell>
          <cell r="K13"/>
          <cell r="L13">
            <v>4.1000000000000002E-2</v>
          </cell>
          <cell r="M13">
            <v>2</v>
          </cell>
        </row>
        <row r="14">
          <cell r="B14" t="str">
            <v>NWE</v>
          </cell>
          <cell r="C14" t="str">
            <v>NorthWestern Corporation (NYSE: NWE)</v>
          </cell>
          <cell r="D14"/>
          <cell r="E14"/>
          <cell r="F14">
            <v>0.05</v>
          </cell>
          <cell r="G14" t="str">
            <v>N/A</v>
          </cell>
          <cell r="H14"/>
          <cell r="I14">
            <v>4.7E-2</v>
          </cell>
          <cell r="J14">
            <v>3</v>
          </cell>
          <cell r="K14"/>
          <cell r="L14">
            <v>4.4999999999999998E-2</v>
          </cell>
          <cell r="M14">
            <v>2</v>
          </cell>
        </row>
        <row r="15">
          <cell r="B15" t="str">
            <v>OGE</v>
          </cell>
          <cell r="C15" t="str">
            <v>OGE Energy Corp. (NYSE: OGE)</v>
          </cell>
          <cell r="D15"/>
          <cell r="E15"/>
          <cell r="F15">
            <v>5.1999999999999998E-2</v>
          </cell>
          <cell r="G15" t="str">
            <v>N/A</v>
          </cell>
          <cell r="H15"/>
          <cell r="I15">
            <v>5.5999999999999994E-2</v>
          </cell>
          <cell r="J15">
            <v>3</v>
          </cell>
          <cell r="K15"/>
          <cell r="L15">
            <v>4.2999999999999997E-2</v>
          </cell>
          <cell r="M15">
            <v>2</v>
          </cell>
        </row>
        <row r="16">
          <cell r="B16" t="str">
            <v>OTTR</v>
          </cell>
          <cell r="C16" t="str">
            <v>Otter Tail Corporation (NASDAQ: OTTR)</v>
          </cell>
          <cell r="D16"/>
          <cell r="E16"/>
          <cell r="F16" t="str">
            <v>N/A</v>
          </cell>
          <cell r="G16" t="str">
            <v>N/A</v>
          </cell>
          <cell r="H16"/>
          <cell r="I16" t="str">
            <v>N/A</v>
          </cell>
          <cell r="J16" t="str">
            <v>N/A</v>
          </cell>
          <cell r="K16"/>
          <cell r="L16" t="str">
            <v>N/A</v>
          </cell>
          <cell r="M16" t="str">
            <v>N/A</v>
          </cell>
        </row>
        <row r="17">
          <cell r="B17" t="str">
            <v>PNW</v>
          </cell>
          <cell r="C17" t="str">
            <v>Pinnacle West Capital Corporation (NYSE: PNW)</v>
          </cell>
          <cell r="D17"/>
          <cell r="E17"/>
          <cell r="F17">
            <v>4.2999999999999997E-2</v>
          </cell>
          <cell r="G17" t="str">
            <v>N/A</v>
          </cell>
          <cell r="H17"/>
          <cell r="I17">
            <v>4.4999999999999998E-2</v>
          </cell>
          <cell r="J17">
            <v>5</v>
          </cell>
          <cell r="K17"/>
          <cell r="L17">
            <v>3.95E-2</v>
          </cell>
          <cell r="M17">
            <v>2</v>
          </cell>
        </row>
        <row r="18">
          <cell r="B18" t="str">
            <v>PNM</v>
          </cell>
          <cell r="C18" t="str">
            <v>PNM Resources, Inc. (NYSE: PNM)</v>
          </cell>
          <cell r="D18"/>
          <cell r="E18"/>
          <cell r="F18">
            <v>6.7000000000000004E-2</v>
          </cell>
          <cell r="G18" t="str">
            <v>N/A</v>
          </cell>
          <cell r="H18"/>
          <cell r="I18">
            <v>7.0000000000000007E-2</v>
          </cell>
          <cell r="J18">
            <v>4</v>
          </cell>
          <cell r="K18"/>
          <cell r="L18">
            <v>5.8999999999999997E-2</v>
          </cell>
          <cell r="M18">
            <v>2</v>
          </cell>
        </row>
        <row r="19">
          <cell r="B19" t="str">
            <v>POR</v>
          </cell>
          <cell r="C19" t="str">
            <v>Portland General Electric Company (NYSE: POR)</v>
          </cell>
          <cell r="D19"/>
          <cell r="E19"/>
          <cell r="F19">
            <v>0.06</v>
          </cell>
          <cell r="G19" t="str">
            <v>N/A</v>
          </cell>
          <cell r="H19"/>
          <cell r="I19">
            <v>4.8000000000000001E-2</v>
          </cell>
          <cell r="J19">
            <v>3</v>
          </cell>
          <cell r="K19"/>
          <cell r="L19">
            <v>5.0999999999999997E-2</v>
          </cell>
          <cell r="M19">
            <v>1</v>
          </cell>
        </row>
        <row r="20">
          <cell r="B20" t="str">
            <v>SCG</v>
          </cell>
          <cell r="C20" t="str">
            <v>SCANA Corporation (NYSE: SCG)</v>
          </cell>
          <cell r="D20"/>
          <cell r="E20"/>
          <cell r="F20">
            <v>5.5E-2</v>
          </cell>
          <cell r="G20" t="str">
            <v>N/A</v>
          </cell>
          <cell r="H20"/>
          <cell r="I20">
            <v>6.2E-2</v>
          </cell>
          <cell r="J20">
            <v>3</v>
          </cell>
          <cell r="K20"/>
          <cell r="L20">
            <v>0.06</v>
          </cell>
          <cell r="M20">
            <v>1</v>
          </cell>
        </row>
        <row r="21">
          <cell r="B21" t="str">
            <v>XEL</v>
          </cell>
          <cell r="C21" t="str">
            <v>Xcel Energy Inc. (NYSE: XEL)</v>
          </cell>
          <cell r="D21"/>
          <cell r="E21"/>
          <cell r="F21">
            <v>5.3999999999999999E-2</v>
          </cell>
          <cell r="G21" t="str">
            <v>N/A</v>
          </cell>
          <cell r="H21"/>
          <cell r="I21">
            <v>5.0999999999999997E-2</v>
          </cell>
          <cell r="J21">
            <v>4</v>
          </cell>
          <cell r="K21"/>
          <cell r="L21">
            <v>5.3600000000000002E-2</v>
          </cell>
          <cell r="M21">
            <v>2</v>
          </cell>
        </row>
        <row r="22">
          <cell r="B22"/>
          <cell r="C22"/>
          <cell r="D22"/>
          <cell r="E22"/>
          <cell r="F22"/>
          <cell r="G22"/>
          <cell r="H22"/>
          <cell r="I22"/>
          <cell r="J22"/>
          <cell r="K22"/>
          <cell r="L22"/>
          <cell r="M22"/>
        </row>
        <row r="23">
          <cell r="B23"/>
          <cell r="C23"/>
          <cell r="D23"/>
          <cell r="E23"/>
          <cell r="F23"/>
          <cell r="G23"/>
          <cell r="H23"/>
          <cell r="I23"/>
          <cell r="J23"/>
          <cell r="K23"/>
          <cell r="L23"/>
          <cell r="M23"/>
        </row>
        <row r="24">
          <cell r="B24"/>
          <cell r="C24"/>
          <cell r="D24"/>
          <cell r="E24"/>
          <cell r="F24"/>
          <cell r="G24"/>
          <cell r="H24"/>
          <cell r="I24"/>
          <cell r="J24"/>
          <cell r="K24"/>
          <cell r="L24"/>
          <cell r="M24"/>
        </row>
        <row r="25">
          <cell r="B25"/>
          <cell r="C25"/>
          <cell r="D25"/>
          <cell r="E25"/>
          <cell r="F25"/>
          <cell r="G25"/>
          <cell r="H25"/>
          <cell r="I25"/>
          <cell r="J25"/>
          <cell r="K25"/>
          <cell r="L25"/>
          <cell r="M25"/>
        </row>
        <row r="26">
          <cell r="B26"/>
          <cell r="C26"/>
          <cell r="D26"/>
          <cell r="E26"/>
          <cell r="F26"/>
          <cell r="G26"/>
          <cell r="H26"/>
          <cell r="I26"/>
          <cell r="J26"/>
          <cell r="K26"/>
          <cell r="L26"/>
          <cell r="M26"/>
        </row>
        <row r="27">
          <cell r="B27"/>
          <cell r="C27"/>
          <cell r="D27"/>
          <cell r="E27"/>
          <cell r="F27"/>
          <cell r="G27"/>
          <cell r="H27"/>
          <cell r="I27"/>
          <cell r="J27"/>
          <cell r="K27"/>
          <cell r="L27"/>
          <cell r="M27"/>
        </row>
        <row r="28">
          <cell r="B28"/>
          <cell r="C28"/>
          <cell r="D28"/>
          <cell r="E28"/>
          <cell r="F28"/>
          <cell r="G28"/>
          <cell r="H28"/>
          <cell r="I28"/>
          <cell r="J28"/>
          <cell r="K28"/>
          <cell r="L28"/>
          <cell r="M28"/>
        </row>
        <row r="29">
          <cell r="B29"/>
          <cell r="C29"/>
          <cell r="D29"/>
          <cell r="E29"/>
          <cell r="F29"/>
          <cell r="G29"/>
          <cell r="H29"/>
          <cell r="I29"/>
          <cell r="J29"/>
          <cell r="K29"/>
          <cell r="L29"/>
          <cell r="M29"/>
        </row>
        <row r="30">
          <cell r="B30"/>
          <cell r="C30"/>
          <cell r="D30"/>
          <cell r="E30"/>
          <cell r="F30"/>
          <cell r="G30"/>
          <cell r="H30"/>
          <cell r="I30"/>
          <cell r="J30"/>
          <cell r="K30"/>
          <cell r="L30"/>
          <cell r="M30"/>
        </row>
        <row r="31">
          <cell r="B31"/>
          <cell r="C31"/>
          <cell r="D31"/>
          <cell r="E31"/>
          <cell r="F31"/>
          <cell r="G31"/>
          <cell r="H31"/>
          <cell r="I31"/>
          <cell r="J31"/>
          <cell r="K31"/>
          <cell r="L31"/>
          <cell r="M31"/>
        </row>
        <row r="32">
          <cell r="B32"/>
          <cell r="C32"/>
          <cell r="D32"/>
          <cell r="E32"/>
          <cell r="F32"/>
          <cell r="G32"/>
          <cell r="H32"/>
          <cell r="I32"/>
          <cell r="J32"/>
          <cell r="K32"/>
          <cell r="L32"/>
          <cell r="M32"/>
        </row>
        <row r="33">
          <cell r="B33"/>
          <cell r="C33"/>
          <cell r="D33"/>
          <cell r="E33"/>
          <cell r="F33"/>
          <cell r="G33"/>
          <cell r="H33"/>
          <cell r="I33"/>
          <cell r="J33"/>
          <cell r="K33"/>
          <cell r="L33"/>
          <cell r="M33"/>
        </row>
        <row r="34">
          <cell r="B34"/>
          <cell r="C34"/>
          <cell r="D34"/>
          <cell r="E34"/>
          <cell r="F34"/>
          <cell r="G34"/>
          <cell r="H34"/>
          <cell r="I34"/>
          <cell r="J34"/>
          <cell r="K34"/>
          <cell r="L34"/>
          <cell r="M34"/>
        </row>
        <row r="35">
          <cell r="B35"/>
          <cell r="C35"/>
          <cell r="D35"/>
          <cell r="E35"/>
          <cell r="F35"/>
          <cell r="G35"/>
          <cell r="H35"/>
          <cell r="I35"/>
          <cell r="J35"/>
          <cell r="K35"/>
          <cell r="L35"/>
          <cell r="M35"/>
        </row>
        <row r="36">
          <cell r="B36"/>
          <cell r="C36"/>
          <cell r="D36"/>
          <cell r="E36"/>
          <cell r="F36"/>
          <cell r="G36"/>
          <cell r="H36"/>
          <cell r="I36"/>
          <cell r="J36"/>
          <cell r="K36"/>
          <cell r="L36"/>
          <cell r="M36"/>
        </row>
        <row r="37">
          <cell r="B37"/>
          <cell r="C37"/>
          <cell r="D37"/>
          <cell r="E37"/>
          <cell r="F37"/>
          <cell r="G37"/>
          <cell r="H37"/>
          <cell r="I37"/>
          <cell r="J37"/>
          <cell r="K37"/>
          <cell r="L37"/>
          <cell r="M37"/>
        </row>
        <row r="38">
          <cell r="B38"/>
          <cell r="C38"/>
          <cell r="D38"/>
          <cell r="E38"/>
          <cell r="F38"/>
          <cell r="G38"/>
          <cell r="H38"/>
          <cell r="I38"/>
          <cell r="J38"/>
          <cell r="K38"/>
          <cell r="L38"/>
          <cell r="M38"/>
        </row>
        <row r="39">
          <cell r="B39"/>
          <cell r="C39"/>
          <cell r="D39"/>
          <cell r="E39"/>
          <cell r="F39"/>
          <cell r="G39"/>
          <cell r="H39"/>
          <cell r="I39"/>
          <cell r="J39"/>
          <cell r="K39"/>
          <cell r="L39"/>
          <cell r="M39"/>
        </row>
        <row r="40">
          <cell r="B40"/>
          <cell r="C40"/>
          <cell r="D40"/>
          <cell r="E40"/>
          <cell r="F40"/>
          <cell r="G40"/>
          <cell r="H40"/>
          <cell r="I40"/>
          <cell r="J40"/>
          <cell r="K40"/>
          <cell r="L40"/>
          <cell r="M40"/>
        </row>
        <row r="41">
          <cell r="B41"/>
          <cell r="C41"/>
          <cell r="D41"/>
          <cell r="E41"/>
          <cell r="F41"/>
          <cell r="G41"/>
          <cell r="H41"/>
          <cell r="I41"/>
          <cell r="J41"/>
          <cell r="K41"/>
          <cell r="L41"/>
          <cell r="M41"/>
        </row>
        <row r="42">
          <cell r="B42"/>
          <cell r="C42"/>
          <cell r="D42"/>
          <cell r="E42"/>
          <cell r="F42"/>
          <cell r="G42"/>
          <cell r="H42"/>
          <cell r="I42"/>
          <cell r="J42"/>
          <cell r="K42"/>
          <cell r="L42"/>
          <cell r="M42"/>
        </row>
        <row r="43">
          <cell r="B43"/>
          <cell r="C43"/>
          <cell r="D43"/>
          <cell r="E43"/>
          <cell r="F43"/>
          <cell r="G43"/>
          <cell r="H43"/>
          <cell r="I43"/>
          <cell r="J43"/>
          <cell r="K43"/>
          <cell r="L43"/>
          <cell r="M43"/>
        </row>
        <row r="44">
          <cell r="B44"/>
          <cell r="C44"/>
          <cell r="D44"/>
          <cell r="E44"/>
          <cell r="F44"/>
          <cell r="G44"/>
          <cell r="H44"/>
          <cell r="I44"/>
          <cell r="J44"/>
          <cell r="K44"/>
          <cell r="L44"/>
          <cell r="M44"/>
        </row>
        <row r="45">
          <cell r="B45"/>
          <cell r="C45"/>
          <cell r="D45"/>
          <cell r="E45"/>
          <cell r="F45"/>
          <cell r="G45"/>
          <cell r="H45"/>
          <cell r="I45"/>
          <cell r="J45"/>
          <cell r="K45"/>
          <cell r="L45"/>
          <cell r="M45"/>
        </row>
        <row r="46">
          <cell r="B46"/>
          <cell r="C46"/>
          <cell r="D46"/>
          <cell r="E46"/>
          <cell r="F46"/>
          <cell r="G46"/>
          <cell r="H46"/>
          <cell r="I46"/>
          <cell r="J46"/>
          <cell r="K46"/>
          <cell r="L46"/>
          <cell r="M46"/>
        </row>
        <row r="47">
          <cell r="B47"/>
          <cell r="C47"/>
          <cell r="D47"/>
          <cell r="E47"/>
          <cell r="F47"/>
          <cell r="G47"/>
          <cell r="H47"/>
          <cell r="I47"/>
          <cell r="J47"/>
          <cell r="K47"/>
          <cell r="L47"/>
          <cell r="M47"/>
        </row>
        <row r="48">
          <cell r="B48"/>
          <cell r="C48"/>
          <cell r="D48"/>
          <cell r="E48"/>
          <cell r="F48"/>
          <cell r="G48"/>
          <cell r="H48"/>
          <cell r="I48"/>
          <cell r="J48"/>
          <cell r="K48"/>
          <cell r="L48"/>
          <cell r="M48"/>
        </row>
        <row r="49">
          <cell r="B49"/>
          <cell r="C49"/>
          <cell r="D49"/>
          <cell r="E49"/>
          <cell r="F49"/>
          <cell r="G49"/>
          <cell r="H49"/>
          <cell r="I49"/>
          <cell r="J49"/>
          <cell r="K49"/>
          <cell r="L49"/>
          <cell r="M49"/>
        </row>
        <row r="50">
          <cell r="B50"/>
          <cell r="C50"/>
          <cell r="D50"/>
          <cell r="E50"/>
          <cell r="F50"/>
          <cell r="G50"/>
          <cell r="H50"/>
          <cell r="I50"/>
          <cell r="J50"/>
          <cell r="K50"/>
          <cell r="L50"/>
          <cell r="M50"/>
        </row>
        <row r="51">
          <cell r="B51"/>
          <cell r="C51"/>
          <cell r="D51"/>
          <cell r="E51"/>
          <cell r="F51"/>
          <cell r="G51"/>
          <cell r="H51"/>
          <cell r="I51"/>
          <cell r="J51"/>
          <cell r="K51"/>
          <cell r="L51"/>
          <cell r="M51"/>
        </row>
        <row r="52">
          <cell r="B52"/>
          <cell r="C52"/>
          <cell r="D52"/>
          <cell r="E52"/>
          <cell r="F52"/>
          <cell r="G52"/>
          <cell r="H52"/>
          <cell r="I52"/>
          <cell r="J52"/>
          <cell r="K52"/>
          <cell r="L52"/>
          <cell r="M52"/>
        </row>
        <row r="53">
          <cell r="B53"/>
          <cell r="C53"/>
          <cell r="D53"/>
          <cell r="E53"/>
          <cell r="F53"/>
          <cell r="G53"/>
          <cell r="H53"/>
          <cell r="I53"/>
          <cell r="J53"/>
          <cell r="K53"/>
          <cell r="L53"/>
          <cell r="M53"/>
        </row>
        <row r="54">
          <cell r="B54"/>
          <cell r="C54"/>
          <cell r="D54"/>
          <cell r="E54"/>
          <cell r="F54"/>
          <cell r="G54"/>
          <cell r="H54"/>
          <cell r="I54"/>
          <cell r="J54"/>
          <cell r="K54"/>
          <cell r="L54"/>
          <cell r="M54"/>
        </row>
        <row r="55">
          <cell r="B55"/>
          <cell r="C55"/>
          <cell r="D55"/>
          <cell r="E55"/>
          <cell r="F55"/>
          <cell r="G55"/>
          <cell r="H55"/>
          <cell r="I55"/>
          <cell r="J55"/>
          <cell r="K55"/>
          <cell r="L55"/>
          <cell r="M55"/>
        </row>
      </sheetData>
      <sheetData sheetId="22">
        <row r="2">
          <cell r="F2">
            <v>1</v>
          </cell>
          <cell r="G2" t="str">
            <v>ALE</v>
          </cell>
          <cell r="H2" t="str">
            <v>ALLETE, Inc.</v>
          </cell>
          <cell r="I2"/>
          <cell r="J2">
            <v>59.996153846153859</v>
          </cell>
          <cell r="K2">
            <v>2</v>
          </cell>
          <cell r="L2" t="str">
            <v>LNT</v>
          </cell>
          <cell r="M2" t="str">
            <v>Alliant Energy Corporation</v>
          </cell>
          <cell r="N2"/>
          <cell r="O2">
            <v>38.302353846153849</v>
          </cell>
          <cell r="P2">
            <v>3</v>
          </cell>
          <cell r="Q2" t="str">
            <v>AEE</v>
          </cell>
          <cell r="R2" t="str">
            <v>Ameren Corporation</v>
          </cell>
          <cell r="S2"/>
          <cell r="T2">
            <v>49.585000000000001</v>
          </cell>
          <cell r="U2">
            <v>4</v>
          </cell>
          <cell r="V2" t="str">
            <v>AEP</v>
          </cell>
          <cell r="W2" t="str">
            <v>American Electric Power Company, Inc.</v>
          </cell>
          <cell r="X2"/>
          <cell r="Y2">
            <v>64.972096153846167</v>
          </cell>
          <cell r="Z2">
            <v>5</v>
          </cell>
          <cell r="AA2" t="str">
            <v>AVA</v>
          </cell>
          <cell r="AB2" t="str">
            <v>Avista Corporation</v>
          </cell>
          <cell r="AC2"/>
          <cell r="AD2">
            <v>41.301923076923075</v>
          </cell>
          <cell r="AE2">
            <v>6</v>
          </cell>
          <cell r="AF2" t="str">
            <v>CMS</v>
          </cell>
          <cell r="AG2" t="str">
            <v>CMS Energy Corporation</v>
          </cell>
          <cell r="AH2"/>
          <cell r="AI2">
            <v>42.359415384615389</v>
          </cell>
          <cell r="AJ2">
            <v>7</v>
          </cell>
          <cell r="AK2" t="str">
            <v>DTE</v>
          </cell>
          <cell r="AL2" t="str">
            <v>DTE Energy Company</v>
          </cell>
          <cell r="AM2"/>
          <cell r="AN2">
            <v>93.897880769230753</v>
          </cell>
          <cell r="AO2">
            <v>8</v>
          </cell>
          <cell r="AP2" t="str">
            <v>IDA</v>
          </cell>
          <cell r="AQ2" t="str">
            <v>IDACORP, Inc.</v>
          </cell>
          <cell r="AR2"/>
          <cell r="AS2">
            <v>77.175999999999988</v>
          </cell>
          <cell r="AT2">
            <v>9</v>
          </cell>
          <cell r="AU2" t="str">
            <v>NWE</v>
          </cell>
          <cell r="AV2" t="str">
            <v>NorthWestern Corporation</v>
          </cell>
          <cell r="AW2"/>
          <cell r="AX2">
            <v>57.782734615384612</v>
          </cell>
          <cell r="AY2">
            <v>10</v>
          </cell>
          <cell r="AZ2" t="str">
            <v>OGE</v>
          </cell>
          <cell r="BA2" t="str">
            <v>OGE Energy Corp.</v>
          </cell>
          <cell r="BB2"/>
          <cell r="BC2">
            <v>31.159807692307691</v>
          </cell>
          <cell r="BD2">
            <v>11</v>
          </cell>
          <cell r="BE2" t="str">
            <v>OTTR</v>
          </cell>
          <cell r="BF2" t="str">
            <v>Otter Tail Corporation</v>
          </cell>
          <cell r="BG2"/>
          <cell r="BH2">
            <v>34.582730769230764</v>
          </cell>
          <cell r="BI2">
            <v>12</v>
          </cell>
          <cell r="BJ2" t="str">
            <v>PNW</v>
          </cell>
          <cell r="BK2" t="str">
            <v>Pinnacle West Capital Corporation</v>
          </cell>
          <cell r="BL2"/>
          <cell r="BM2">
            <v>75.947307692307689</v>
          </cell>
          <cell r="BN2">
            <v>13</v>
          </cell>
          <cell r="BO2" t="str">
            <v>PNM</v>
          </cell>
          <cell r="BP2" t="str">
            <v>PNM Resources, Inc.</v>
          </cell>
          <cell r="BQ2"/>
          <cell r="BR2">
            <v>32.524423076923071</v>
          </cell>
          <cell r="BS2">
            <v>14</v>
          </cell>
          <cell r="BT2" t="str">
            <v>POR</v>
          </cell>
          <cell r="BU2" t="str">
            <v>Portland General Electric Company</v>
          </cell>
          <cell r="BV2"/>
          <cell r="BW2">
            <v>42.499038461538461</v>
          </cell>
          <cell r="BX2">
            <v>15</v>
          </cell>
          <cell r="BY2" t="str">
            <v>SCG</v>
          </cell>
          <cell r="BZ2" t="str">
            <v>SCANA Corporation</v>
          </cell>
          <cell r="CA2"/>
          <cell r="CB2">
            <v>71.691692307692307</v>
          </cell>
          <cell r="CC2">
            <v>16</v>
          </cell>
          <cell r="CD2" t="str">
            <v>XEL</v>
          </cell>
          <cell r="CE2" t="str">
            <v>Xcel Energy Inc.</v>
          </cell>
          <cell r="CF2"/>
          <cell r="CG2">
            <v>41.507403846153849</v>
          </cell>
          <cell r="CH2">
            <v>17</v>
          </cell>
          <cell r="CI2">
            <v>0</v>
          </cell>
          <cell r="CJ2" t="e">
            <v>#N/A</v>
          </cell>
          <cell r="CK2"/>
          <cell r="CL2" t="e">
            <v>#DIV/0!</v>
          </cell>
          <cell r="CM2">
            <v>18</v>
          </cell>
          <cell r="CN2">
            <v>0</v>
          </cell>
          <cell r="CO2" t="e">
            <v>#N/A</v>
          </cell>
          <cell r="CP2"/>
          <cell r="CQ2" t="e">
            <v>#DIV/0!</v>
          </cell>
          <cell r="CR2">
            <v>19</v>
          </cell>
          <cell r="CS2">
            <v>0</v>
          </cell>
          <cell r="CT2" t="e">
            <v>#N/A</v>
          </cell>
          <cell r="CU2"/>
          <cell r="CV2" t="e">
            <v>#DIV/0!</v>
          </cell>
          <cell r="CW2">
            <v>20</v>
          </cell>
          <cell r="CX2">
            <v>0</v>
          </cell>
          <cell r="CY2" t="e">
            <v>#N/A</v>
          </cell>
          <cell r="CZ2"/>
          <cell r="DA2" t="e">
            <v>#DIV/0!</v>
          </cell>
          <cell r="DB2">
            <v>21</v>
          </cell>
          <cell r="DC2">
            <v>0</v>
          </cell>
          <cell r="DD2" t="e">
            <v>#N/A</v>
          </cell>
          <cell r="DE2"/>
          <cell r="DF2" t="e">
            <v>#DIV/0!</v>
          </cell>
          <cell r="DG2">
            <v>22</v>
          </cell>
          <cell r="DH2">
            <v>0</v>
          </cell>
          <cell r="DI2" t="e">
            <v>#N/A</v>
          </cell>
          <cell r="DJ2"/>
          <cell r="DK2" t="e">
            <v>#DIV/0!</v>
          </cell>
          <cell r="DL2">
            <v>23</v>
          </cell>
          <cell r="DM2">
            <v>0</v>
          </cell>
          <cell r="DN2" t="e">
            <v>#N/A</v>
          </cell>
          <cell r="DO2"/>
          <cell r="DP2" t="e">
            <v>#DIV/0!</v>
          </cell>
          <cell r="DQ2">
            <v>24</v>
          </cell>
          <cell r="DR2">
            <v>0</v>
          </cell>
          <cell r="DS2" t="e">
            <v>#N/A</v>
          </cell>
          <cell r="DT2"/>
          <cell r="DU2" t="e">
            <v>#DIV/0!</v>
          </cell>
          <cell r="DV2">
            <v>25</v>
          </cell>
          <cell r="DW2">
            <v>0</v>
          </cell>
          <cell r="DX2" t="e">
            <v>#N/A</v>
          </cell>
          <cell r="DY2"/>
          <cell r="DZ2" t="e">
            <v>#DIV/0!</v>
          </cell>
          <cell r="EA2">
            <v>26</v>
          </cell>
          <cell r="EB2">
            <v>0</v>
          </cell>
          <cell r="EC2" t="e">
            <v>#N/A</v>
          </cell>
          <cell r="ED2"/>
          <cell r="EE2" t="e">
            <v>#DIV/0!</v>
          </cell>
          <cell r="EF2">
            <v>27</v>
          </cell>
          <cell r="EG2">
            <v>0</v>
          </cell>
          <cell r="EH2" t="e">
            <v>#N/A</v>
          </cell>
          <cell r="EI2"/>
          <cell r="EJ2" t="e">
            <v>#DIV/0!</v>
          </cell>
          <cell r="EK2">
            <v>28</v>
          </cell>
          <cell r="EL2">
            <v>0</v>
          </cell>
          <cell r="EM2" t="e">
            <v>#N/A</v>
          </cell>
          <cell r="EN2"/>
          <cell r="EO2" t="e">
            <v>#DIV/0!</v>
          </cell>
          <cell r="EP2">
            <v>29</v>
          </cell>
          <cell r="EQ2">
            <v>0</v>
          </cell>
          <cell r="ER2" t="e">
            <v>#N/A</v>
          </cell>
          <cell r="ES2"/>
          <cell r="ET2" t="e">
            <v>#DIV/0!</v>
          </cell>
          <cell r="EU2">
            <v>30</v>
          </cell>
          <cell r="EV2">
            <v>0</v>
          </cell>
          <cell r="EW2" t="e">
            <v>#N/A</v>
          </cell>
          <cell r="EX2"/>
          <cell r="EY2" t="e">
            <v>#DIV/0!</v>
          </cell>
          <cell r="EZ2">
            <v>31</v>
          </cell>
          <cell r="FA2">
            <v>0</v>
          </cell>
          <cell r="FB2" t="e">
            <v>#N/A</v>
          </cell>
          <cell r="FC2"/>
          <cell r="FD2" t="e">
            <v>#DIV/0!</v>
          </cell>
          <cell r="FE2">
            <v>32</v>
          </cell>
          <cell r="FF2">
            <v>0</v>
          </cell>
          <cell r="FG2" t="e">
            <v>#N/A</v>
          </cell>
          <cell r="FH2"/>
          <cell r="FI2" t="e">
            <v>#DIV/0!</v>
          </cell>
          <cell r="FJ2">
            <v>33</v>
          </cell>
          <cell r="FK2">
            <v>0</v>
          </cell>
          <cell r="FL2" t="e">
            <v>#N/A</v>
          </cell>
          <cell r="FM2"/>
          <cell r="FN2" t="e">
            <v>#DIV/0!</v>
          </cell>
          <cell r="FO2">
            <v>34</v>
          </cell>
          <cell r="FP2">
            <v>0</v>
          </cell>
          <cell r="FQ2" t="e">
            <v>#N/A</v>
          </cell>
          <cell r="FR2"/>
          <cell r="FS2" t="e">
            <v>#DIV/0!</v>
          </cell>
          <cell r="FT2">
            <v>35</v>
          </cell>
          <cell r="FU2">
            <v>0</v>
          </cell>
          <cell r="FV2" t="e">
            <v>#N/A</v>
          </cell>
          <cell r="FW2"/>
          <cell r="FX2" t="e">
            <v>#DIV/0!</v>
          </cell>
          <cell r="FY2">
            <v>36</v>
          </cell>
          <cell r="FZ2">
            <v>0</v>
          </cell>
          <cell r="GA2" t="e">
            <v>#N/A</v>
          </cell>
          <cell r="GB2"/>
          <cell r="GC2" t="e">
            <v>#DIV/0!</v>
          </cell>
          <cell r="GD2">
            <v>37</v>
          </cell>
          <cell r="GE2">
            <v>0</v>
          </cell>
          <cell r="GF2" t="e">
            <v>#N/A</v>
          </cell>
          <cell r="GG2"/>
          <cell r="GH2" t="e">
            <v>#DIV/0!</v>
          </cell>
          <cell r="GI2">
            <v>38</v>
          </cell>
          <cell r="GJ2">
            <v>0</v>
          </cell>
          <cell r="GK2" t="e">
            <v>#N/A</v>
          </cell>
          <cell r="GL2"/>
          <cell r="GM2" t="e">
            <v>#DIV/0!</v>
          </cell>
          <cell r="GN2">
            <v>39</v>
          </cell>
          <cell r="GO2">
            <v>0</v>
          </cell>
          <cell r="GP2" t="e">
            <v>#N/A</v>
          </cell>
          <cell r="GQ2"/>
          <cell r="GR2" t="e">
            <v>#DIV/0!</v>
          </cell>
          <cell r="GS2">
            <v>40</v>
          </cell>
          <cell r="GT2">
            <v>0</v>
          </cell>
          <cell r="GU2" t="e">
            <v>#N/A</v>
          </cell>
          <cell r="GV2"/>
          <cell r="GW2" t="e">
            <v>#DIV/0!</v>
          </cell>
          <cell r="GX2">
            <v>41</v>
          </cell>
          <cell r="GY2">
            <v>0</v>
          </cell>
          <cell r="GZ2" t="e">
            <v>#N/A</v>
          </cell>
          <cell r="HA2"/>
          <cell r="HB2" t="e">
            <v>#DIV/0!</v>
          </cell>
          <cell r="HC2">
            <v>42</v>
          </cell>
          <cell r="HD2">
            <v>0</v>
          </cell>
          <cell r="HE2" t="e">
            <v>#N/A</v>
          </cell>
          <cell r="HF2"/>
          <cell r="HG2" t="e">
            <v>#DIV/0!</v>
          </cell>
          <cell r="HH2">
            <v>43</v>
          </cell>
          <cell r="HI2">
            <v>0</v>
          </cell>
          <cell r="HJ2" t="e">
            <v>#N/A</v>
          </cell>
          <cell r="HK2"/>
          <cell r="HL2" t="e">
            <v>#DIV/0!</v>
          </cell>
          <cell r="HM2">
            <v>44</v>
          </cell>
          <cell r="HN2">
            <v>0</v>
          </cell>
          <cell r="HO2" t="e">
            <v>#N/A</v>
          </cell>
          <cell r="HP2"/>
          <cell r="HQ2" t="e">
            <v>#DIV/0!</v>
          </cell>
          <cell r="HR2">
            <v>45</v>
          </cell>
          <cell r="HS2">
            <v>0</v>
          </cell>
          <cell r="HT2" t="e">
            <v>#N/A</v>
          </cell>
          <cell r="HU2"/>
          <cell r="HV2" t="e">
            <v>#DIV/0!</v>
          </cell>
          <cell r="HW2">
            <v>46</v>
          </cell>
          <cell r="HX2">
            <v>0</v>
          </cell>
          <cell r="HY2" t="e">
            <v>#N/A</v>
          </cell>
          <cell r="HZ2"/>
          <cell r="IA2" t="e">
            <v>#DIV/0!</v>
          </cell>
          <cell r="IB2">
            <v>47</v>
          </cell>
          <cell r="IC2">
            <v>0</v>
          </cell>
          <cell r="ID2" t="e">
            <v>#N/A</v>
          </cell>
          <cell r="IE2"/>
          <cell r="IF2" t="e">
            <v>#DIV/0!</v>
          </cell>
          <cell r="IG2">
            <v>48</v>
          </cell>
          <cell r="IH2">
            <v>0</v>
          </cell>
          <cell r="II2" t="e">
            <v>#N/A</v>
          </cell>
          <cell r="IJ2"/>
          <cell r="IK2" t="e">
            <v>#DIV/0!</v>
          </cell>
          <cell r="IL2">
            <v>49</v>
          </cell>
          <cell r="IM2">
            <v>0</v>
          </cell>
          <cell r="IN2" t="e">
            <v>#N/A</v>
          </cell>
          <cell r="IO2"/>
          <cell r="IP2" t="e">
            <v>#DIV/0!</v>
          </cell>
          <cell r="IQ2">
            <v>50</v>
          </cell>
          <cell r="IR2">
            <v>0</v>
          </cell>
          <cell r="IS2" t="e">
            <v>#N/A</v>
          </cell>
          <cell r="IT2"/>
          <cell r="IU2" t="e">
            <v>#DIV/0!</v>
          </cell>
        </row>
      </sheetData>
      <sheetData sheetId="23"/>
      <sheetData sheetId="24"/>
      <sheetData sheetId="25"/>
      <sheetData sheetId="26">
        <row r="6">
          <cell r="A6" t="str">
            <v>ALE</v>
          </cell>
          <cell r="B6" t="str">
            <v>ALLETE, Inc.</v>
          </cell>
          <cell r="C6">
            <v>4022309</v>
          </cell>
          <cell r="D6">
            <v>53.278304648167698</v>
          </cell>
          <cell r="E6" t="str">
            <v>BBB+</v>
          </cell>
          <cell r="F6" t="str">
            <v>A3</v>
          </cell>
          <cell r="G6">
            <v>53.278304648167698</v>
          </cell>
          <cell r="H6" t="str">
            <v>BBB+</v>
          </cell>
          <cell r="I6" t="str">
            <v>A3</v>
          </cell>
        </row>
        <row r="7">
          <cell r="A7" t="str">
            <v>LNT</v>
          </cell>
          <cell r="B7" t="str">
            <v>Alliant Energy Corporation</v>
          </cell>
          <cell r="C7">
            <v>4057038</v>
          </cell>
          <cell r="D7">
            <v>46.490231571062999</v>
          </cell>
          <cell r="E7" t="str">
            <v>A-</v>
          </cell>
          <cell r="F7" t="str">
            <v>Baa1</v>
          </cell>
          <cell r="G7">
            <v>46.490231571062999</v>
          </cell>
          <cell r="H7" t="str">
            <v>A-</v>
          </cell>
          <cell r="I7" t="str">
            <v>Baa1</v>
          </cell>
        </row>
        <row r="8">
          <cell r="A8" t="str">
            <v>AEE</v>
          </cell>
          <cell r="B8" t="str">
            <v>Ameren Corporation</v>
          </cell>
          <cell r="C8">
            <v>4007308</v>
          </cell>
          <cell r="D8">
            <v>47.367703218766998</v>
          </cell>
          <cell r="E8" t="str">
            <v>BBB+</v>
          </cell>
          <cell r="F8" t="str">
            <v>Baa1</v>
          </cell>
          <cell r="G8">
            <v>47.367703218766998</v>
          </cell>
          <cell r="H8" t="str">
            <v>BBB+</v>
          </cell>
          <cell r="I8" t="str">
            <v>Baa1</v>
          </cell>
        </row>
        <row r="9">
          <cell r="A9" t="str">
            <v>AEP</v>
          </cell>
          <cell r="B9" t="str">
            <v>American Electric Power Company, Inc.</v>
          </cell>
          <cell r="C9">
            <v>4006321</v>
          </cell>
          <cell r="D9">
            <v>46.3262309980814</v>
          </cell>
          <cell r="E9" t="str">
            <v>BBB+</v>
          </cell>
          <cell r="F9" t="str">
            <v>Baa1</v>
          </cell>
          <cell r="G9">
            <v>46.3262309980814</v>
          </cell>
          <cell r="H9" t="str">
            <v>BBB+</v>
          </cell>
          <cell r="I9" t="str">
            <v>Baa1</v>
          </cell>
        </row>
        <row r="10">
          <cell r="A10" t="str">
            <v>AVA</v>
          </cell>
          <cell r="B10" t="str">
            <v>Avista Corporation</v>
          </cell>
          <cell r="C10">
            <v>4057075</v>
          </cell>
          <cell r="D10">
            <v>46.917539974070898</v>
          </cell>
          <cell r="E10" t="str">
            <v>BBB</v>
          </cell>
          <cell r="F10" t="str">
            <v>Baa1</v>
          </cell>
          <cell r="G10">
            <v>46.917539974070898</v>
          </cell>
          <cell r="H10" t="str">
            <v>BBB</v>
          </cell>
          <cell r="I10" t="str">
            <v>Baa1</v>
          </cell>
        </row>
        <row r="11">
          <cell r="A11" t="str">
            <v>CNP</v>
          </cell>
          <cell r="B11" t="str">
            <v>CenterPoint Energy, Inc.</v>
          </cell>
          <cell r="C11">
            <v>4074390</v>
          </cell>
          <cell r="D11">
            <v>28.2969503720056</v>
          </cell>
          <cell r="E11" t="str">
            <v>A-</v>
          </cell>
          <cell r="F11" t="str">
            <v>Baa1</v>
          </cell>
          <cell r="G11">
            <v>28.2969503720056</v>
          </cell>
          <cell r="H11" t="str">
            <v>A-</v>
          </cell>
          <cell r="I11" t="str">
            <v>Baa1</v>
          </cell>
        </row>
        <row r="12">
          <cell r="A12" t="str">
            <v>CMS</v>
          </cell>
          <cell r="B12" t="str">
            <v>CMS Energy Corporation</v>
          </cell>
          <cell r="C12">
            <v>4004172</v>
          </cell>
          <cell r="D12">
            <v>29.283164782867299</v>
          </cell>
          <cell r="E12" t="str">
            <v>BBB+</v>
          </cell>
          <cell r="F12" t="str">
            <v>Baa2</v>
          </cell>
          <cell r="G12">
            <v>29.283164782867299</v>
          </cell>
          <cell r="H12" t="str">
            <v>BBB+</v>
          </cell>
          <cell r="I12" t="str">
            <v>Baa2</v>
          </cell>
        </row>
        <row r="13">
          <cell r="A13" t="str">
            <v>ED</v>
          </cell>
          <cell r="B13" t="str">
            <v>Consolidated Edison, Inc.</v>
          </cell>
          <cell r="C13">
            <v>4057041</v>
          </cell>
          <cell r="D13">
            <v>47.744814719976603</v>
          </cell>
          <cell r="E13" t="str">
            <v>A-</v>
          </cell>
          <cell r="F13" t="str">
            <v>A3</v>
          </cell>
          <cell r="G13">
            <v>47.744814719976603</v>
          </cell>
          <cell r="H13" t="str">
            <v>A-</v>
          </cell>
          <cell r="I13" t="str">
            <v>A3</v>
          </cell>
        </row>
        <row r="14">
          <cell r="A14" t="str">
            <v>D</v>
          </cell>
          <cell r="B14" t="str">
            <v>Dominion Resources, Inc.</v>
          </cell>
          <cell r="C14">
            <v>4001616</v>
          </cell>
          <cell r="D14">
            <v>29.865107065371198</v>
          </cell>
          <cell r="E14" t="str">
            <v>BBB+</v>
          </cell>
          <cell r="F14" t="str">
            <v>Baa2</v>
          </cell>
          <cell r="G14">
            <v>29.865107065371198</v>
          </cell>
          <cell r="H14" t="str">
            <v>BBB+</v>
          </cell>
          <cell r="I14" t="str">
            <v>Baa2</v>
          </cell>
        </row>
        <row r="15">
          <cell r="A15" t="str">
            <v>DTE</v>
          </cell>
          <cell r="B15" t="str">
            <v>DTE Energy Company</v>
          </cell>
          <cell r="C15">
            <v>4057044</v>
          </cell>
          <cell r="D15">
            <v>47.347115021320199</v>
          </cell>
          <cell r="E15" t="str">
            <v>BBB+</v>
          </cell>
          <cell r="F15" t="str">
            <v>Baa1</v>
          </cell>
          <cell r="G15">
            <v>47.347115021320199</v>
          </cell>
          <cell r="H15" t="str">
            <v>BBB+</v>
          </cell>
          <cell r="I15" t="str">
            <v>Baa1</v>
          </cell>
        </row>
        <row r="16">
          <cell r="A16" t="str">
            <v>ES</v>
          </cell>
          <cell r="B16" t="str">
            <v>Eversource Energy</v>
          </cell>
          <cell r="C16">
            <v>4057052</v>
          </cell>
          <cell r="D16">
            <v>49.983137318237297</v>
          </cell>
          <cell r="E16" t="str">
            <v>A</v>
          </cell>
          <cell r="F16" t="str">
            <v>Baa1</v>
          </cell>
          <cell r="G16">
            <v>49.983137318237297</v>
          </cell>
          <cell r="H16" t="str">
            <v>A</v>
          </cell>
          <cell r="I16" t="str">
            <v>Baa1</v>
          </cell>
        </row>
        <row r="17">
          <cell r="A17" t="str">
            <v>FE</v>
          </cell>
          <cell r="B17" t="str">
            <v>FirstEnergy Corp.</v>
          </cell>
          <cell r="C17">
            <v>4056944</v>
          </cell>
          <cell r="D17">
            <v>36.112807094054403</v>
          </cell>
          <cell r="E17" t="str">
            <v>BBB-</v>
          </cell>
          <cell r="F17" t="str">
            <v>Baa3</v>
          </cell>
          <cell r="G17">
            <v>36.112807094054403</v>
          </cell>
          <cell r="H17" t="str">
            <v>BBB-</v>
          </cell>
          <cell r="I17" t="str">
            <v>Baa3</v>
          </cell>
        </row>
        <row r="18">
          <cell r="A18" t="str">
            <v>GXP</v>
          </cell>
          <cell r="B18" t="str">
            <v>Great Plains Energy Incorporated</v>
          </cell>
          <cell r="C18">
            <v>4057005</v>
          </cell>
          <cell r="D18">
            <v>46.542857870217198</v>
          </cell>
          <cell r="E18" t="str">
            <v>BBB+</v>
          </cell>
          <cell r="F18" t="str">
            <v>Baa2</v>
          </cell>
          <cell r="G18">
            <v>46.542857870217198</v>
          </cell>
          <cell r="H18" t="str">
            <v>BBB+</v>
          </cell>
          <cell r="I18" t="str">
            <v>Baa2</v>
          </cell>
        </row>
        <row r="19">
          <cell r="A19" t="str">
            <v>IDA</v>
          </cell>
          <cell r="B19" t="str">
            <v>IDACORP, Inc.</v>
          </cell>
          <cell r="C19">
            <v>4056949</v>
          </cell>
          <cell r="D19">
            <v>54.033721253253901</v>
          </cell>
          <cell r="E19" t="str">
            <v>BBB</v>
          </cell>
          <cell r="F19" t="str">
            <v>Baa1</v>
          </cell>
          <cell r="G19">
            <v>54.033721253253901</v>
          </cell>
          <cell r="H19" t="str">
            <v>BBB</v>
          </cell>
          <cell r="I19" t="str">
            <v>Baa1</v>
          </cell>
        </row>
        <row r="20">
          <cell r="A20" t="str">
            <v>NWE</v>
          </cell>
          <cell r="B20" t="str">
            <v>NorthWestern Corporation</v>
          </cell>
          <cell r="C20">
            <v>4057053</v>
          </cell>
          <cell r="D20">
            <v>44.125774564422599</v>
          </cell>
          <cell r="E20" t="str">
            <v>BBB</v>
          </cell>
          <cell r="F20" t="str">
            <v>A3</v>
          </cell>
          <cell r="G20">
            <v>44.125774564422599</v>
          </cell>
          <cell r="H20" t="str">
            <v>BBB</v>
          </cell>
          <cell r="I20" t="str">
            <v>A3</v>
          </cell>
        </row>
        <row r="21">
          <cell r="A21" t="str">
            <v>OGE</v>
          </cell>
          <cell r="B21" t="str">
            <v>OGE Energy Corp.</v>
          </cell>
          <cell r="C21">
            <v>4057055</v>
          </cell>
          <cell r="D21">
            <v>54.841049993404603</v>
          </cell>
          <cell r="E21" t="str">
            <v>A-</v>
          </cell>
          <cell r="F21" t="str">
            <v>A3</v>
          </cell>
          <cell r="G21">
            <v>54.841049993404603</v>
          </cell>
          <cell r="H21" t="str">
            <v>A-</v>
          </cell>
          <cell r="I21" t="str">
            <v>A3</v>
          </cell>
        </row>
        <row r="22">
          <cell r="A22" t="str">
            <v>OTTR</v>
          </cell>
          <cell r="B22" t="str">
            <v>Otter Tail Corporation</v>
          </cell>
          <cell r="C22">
            <v>4057017</v>
          </cell>
          <cell r="D22">
            <v>51.187981349669997</v>
          </cell>
          <cell r="E22" t="str">
            <v>BBB</v>
          </cell>
          <cell r="F22" t="str">
            <v>Baa2</v>
          </cell>
          <cell r="G22">
            <v>51.187981349669997</v>
          </cell>
          <cell r="H22" t="str">
            <v>BBB</v>
          </cell>
          <cell r="I22" t="str">
            <v>Baa2</v>
          </cell>
        </row>
        <row r="23">
          <cell r="A23" t="str">
            <v>PNW</v>
          </cell>
          <cell r="B23" t="str">
            <v>Pinnacle West Capital Corporation</v>
          </cell>
          <cell r="C23">
            <v>4056951</v>
          </cell>
          <cell r="D23">
            <v>53.679438482296497</v>
          </cell>
          <cell r="E23" t="str">
            <v>A-</v>
          </cell>
          <cell r="F23" t="str">
            <v>A3</v>
          </cell>
          <cell r="G23">
            <v>53.679438482296497</v>
          </cell>
          <cell r="H23" t="str">
            <v>A-</v>
          </cell>
          <cell r="I23" t="str">
            <v>A3</v>
          </cell>
        </row>
        <row r="24">
          <cell r="A24" t="str">
            <v>PNM</v>
          </cell>
          <cell r="B24" t="str">
            <v>PNM Resources, Inc.</v>
          </cell>
          <cell r="C24">
            <v>4006880</v>
          </cell>
          <cell r="D24">
            <v>40.556189904803503</v>
          </cell>
          <cell r="E24" t="str">
            <v>BBB+</v>
          </cell>
          <cell r="F24" t="str">
            <v>Baa3</v>
          </cell>
          <cell r="G24">
            <v>40.556189904803503</v>
          </cell>
          <cell r="H24" t="str">
            <v>BBB+</v>
          </cell>
          <cell r="I24" t="str">
            <v>Baa3</v>
          </cell>
        </row>
        <row r="25">
          <cell r="A25" t="str">
            <v>POR</v>
          </cell>
          <cell r="B25" t="str">
            <v>Portland General Electric Company</v>
          </cell>
          <cell r="C25">
            <v>4057019</v>
          </cell>
          <cell r="D25">
            <v>50.661880188467599</v>
          </cell>
          <cell r="E25" t="str">
            <v>BBB</v>
          </cell>
          <cell r="F25" t="str">
            <v>A3</v>
          </cell>
          <cell r="G25">
            <v>50.661880188467599</v>
          </cell>
          <cell r="H25" t="str">
            <v>BBB</v>
          </cell>
          <cell r="I25" t="str">
            <v>A3</v>
          </cell>
        </row>
        <row r="26">
          <cell r="A26" t="str">
            <v>SCG</v>
          </cell>
          <cell r="B26" t="str">
            <v>SCANA Corporation</v>
          </cell>
          <cell r="C26">
            <v>4057061</v>
          </cell>
          <cell r="D26">
            <v>45.464416972936903</v>
          </cell>
          <cell r="E26" t="str">
            <v>BBB+</v>
          </cell>
          <cell r="F26" t="str">
            <v>Baa3</v>
          </cell>
          <cell r="G26">
            <v>45.464416972936903</v>
          </cell>
          <cell r="H26" t="str">
            <v>BBB+</v>
          </cell>
          <cell r="I26" t="str">
            <v>Baa3</v>
          </cell>
        </row>
        <row r="27">
          <cell r="A27" t="str">
            <v>WR</v>
          </cell>
          <cell r="B27" t="str">
            <v>Westar Energy, Inc.</v>
          </cell>
          <cell r="C27">
            <v>4057066</v>
          </cell>
          <cell r="D27">
            <v>50.081908040300299</v>
          </cell>
          <cell r="E27" t="str">
            <v>BBB+</v>
          </cell>
          <cell r="F27" t="str">
            <v>Baa1</v>
          </cell>
          <cell r="G27">
            <v>50.081908040300299</v>
          </cell>
          <cell r="H27" t="str">
            <v>BBB+</v>
          </cell>
          <cell r="I27" t="str">
            <v>Baa1</v>
          </cell>
        </row>
        <row r="28">
          <cell r="A28" t="str">
            <v>XEL</v>
          </cell>
          <cell r="B28" t="str">
            <v>Xcel Energy Inc.</v>
          </cell>
          <cell r="C28">
            <v>4025308</v>
          </cell>
          <cell r="D28">
            <v>43.264079674744401</v>
          </cell>
          <cell r="E28" t="str">
            <v>A-</v>
          </cell>
          <cell r="F28" t="str">
            <v>A3</v>
          </cell>
          <cell r="G28">
            <v>43.264079674744401</v>
          </cell>
          <cell r="H28" t="str">
            <v>A-</v>
          </cell>
          <cell r="I28" t="str">
            <v>A3</v>
          </cell>
        </row>
        <row r="29">
          <cell r="A29"/>
          <cell r="B29"/>
          <cell r="C29"/>
          <cell r="D29"/>
          <cell r="E29"/>
          <cell r="F29"/>
          <cell r="G29" t="str">
            <v>N/A</v>
          </cell>
          <cell r="H29" t="str">
            <v>N/A</v>
          </cell>
          <cell r="I29" t="str">
            <v>N/A</v>
          </cell>
        </row>
        <row r="30">
          <cell r="A30"/>
          <cell r="B30"/>
          <cell r="C30"/>
          <cell r="D30"/>
          <cell r="E30"/>
          <cell r="F30"/>
          <cell r="G30" t="str">
            <v>N/A</v>
          </cell>
          <cell r="H30" t="str">
            <v>N/A</v>
          </cell>
          <cell r="I30" t="str">
            <v>N/A</v>
          </cell>
        </row>
        <row r="31">
          <cell r="A31"/>
          <cell r="B31"/>
          <cell r="C31"/>
          <cell r="D31"/>
          <cell r="E31"/>
          <cell r="F31"/>
          <cell r="G31" t="str">
            <v>N/A</v>
          </cell>
          <cell r="H31" t="str">
            <v>N/A</v>
          </cell>
          <cell r="I31" t="str">
            <v>N/A</v>
          </cell>
        </row>
        <row r="32">
          <cell r="A32"/>
          <cell r="B32"/>
          <cell r="C32"/>
          <cell r="D32"/>
          <cell r="E32"/>
          <cell r="F32"/>
          <cell r="G32" t="str">
            <v>N/A</v>
          </cell>
          <cell r="H32" t="str">
            <v>N/A</v>
          </cell>
          <cell r="I32" t="str">
            <v>N/A</v>
          </cell>
        </row>
        <row r="33">
          <cell r="A33"/>
          <cell r="B33"/>
          <cell r="C33"/>
          <cell r="D33"/>
          <cell r="E33"/>
          <cell r="F33"/>
          <cell r="G33" t="str">
            <v>N/A</v>
          </cell>
          <cell r="H33" t="str">
            <v>N/A</v>
          </cell>
          <cell r="I33" t="str">
            <v>N/A</v>
          </cell>
        </row>
        <row r="34">
          <cell r="A34"/>
          <cell r="B34"/>
          <cell r="C34"/>
          <cell r="D34"/>
          <cell r="E34"/>
          <cell r="F34"/>
          <cell r="G34" t="str">
            <v>N/A</v>
          </cell>
          <cell r="H34" t="str">
            <v>N/A</v>
          </cell>
          <cell r="I34" t="str">
            <v>N/A</v>
          </cell>
        </row>
        <row r="35">
          <cell r="A35"/>
          <cell r="B35"/>
          <cell r="C35"/>
          <cell r="D35"/>
          <cell r="E35"/>
          <cell r="F35"/>
          <cell r="G35" t="str">
            <v>N/A</v>
          </cell>
          <cell r="H35" t="str">
            <v>N/A</v>
          </cell>
          <cell r="I35" t="str">
            <v>N/A</v>
          </cell>
        </row>
        <row r="36">
          <cell r="A36"/>
          <cell r="B36"/>
          <cell r="C36"/>
          <cell r="D36"/>
          <cell r="E36"/>
          <cell r="F36"/>
          <cell r="G36" t="str">
            <v>N/A</v>
          </cell>
          <cell r="H36" t="str">
            <v>N/A</v>
          </cell>
          <cell r="I36" t="str">
            <v>N/A</v>
          </cell>
        </row>
        <row r="37">
          <cell r="A37"/>
          <cell r="B37"/>
          <cell r="C37"/>
          <cell r="D37"/>
          <cell r="E37"/>
          <cell r="F37"/>
          <cell r="G37" t="str">
            <v>N/A</v>
          </cell>
          <cell r="H37" t="str">
            <v>N/A</v>
          </cell>
          <cell r="I37" t="str">
            <v>N/A</v>
          </cell>
        </row>
        <row r="38">
          <cell r="A38"/>
          <cell r="B38"/>
          <cell r="C38"/>
          <cell r="D38"/>
          <cell r="E38"/>
          <cell r="F38"/>
          <cell r="G38" t="str">
            <v>N/A</v>
          </cell>
          <cell r="H38" t="str">
            <v>N/A</v>
          </cell>
          <cell r="I38" t="str">
            <v>N/A</v>
          </cell>
        </row>
        <row r="39">
          <cell r="A39"/>
          <cell r="B39"/>
          <cell r="C39"/>
          <cell r="D39"/>
          <cell r="E39"/>
          <cell r="F39"/>
          <cell r="G39" t="str">
            <v>N/A</v>
          </cell>
          <cell r="H39" t="str">
            <v>N/A</v>
          </cell>
          <cell r="I39" t="str">
            <v>N/A</v>
          </cell>
        </row>
        <row r="40">
          <cell r="A40"/>
          <cell r="B40"/>
          <cell r="C40"/>
          <cell r="D40"/>
          <cell r="E40"/>
          <cell r="F40"/>
          <cell r="G40" t="str">
            <v>N/A</v>
          </cell>
          <cell r="H40" t="str">
            <v>N/A</v>
          </cell>
          <cell r="I40" t="str">
            <v>N/A</v>
          </cell>
        </row>
        <row r="41">
          <cell r="A41"/>
          <cell r="B41"/>
          <cell r="C41"/>
          <cell r="D41"/>
          <cell r="E41"/>
          <cell r="F41"/>
          <cell r="G41" t="str">
            <v>N/A</v>
          </cell>
          <cell r="H41" t="str">
            <v>N/A</v>
          </cell>
          <cell r="I41" t="str">
            <v>N/A</v>
          </cell>
        </row>
        <row r="42">
          <cell r="A42"/>
          <cell r="B42"/>
          <cell r="C42"/>
          <cell r="D42"/>
          <cell r="E42"/>
          <cell r="F42"/>
          <cell r="G42" t="str">
            <v>N/A</v>
          </cell>
          <cell r="H42" t="str">
            <v>N/A</v>
          </cell>
          <cell r="I42" t="str">
            <v>N/A</v>
          </cell>
        </row>
        <row r="43">
          <cell r="A43"/>
          <cell r="B43"/>
          <cell r="C43"/>
          <cell r="D43"/>
          <cell r="E43"/>
          <cell r="F43"/>
          <cell r="G43" t="str">
            <v>N/A</v>
          </cell>
          <cell r="H43" t="str">
            <v>N/A</v>
          </cell>
          <cell r="I43" t="str">
            <v>N/A</v>
          </cell>
        </row>
        <row r="44">
          <cell r="A44"/>
          <cell r="B44"/>
          <cell r="C44"/>
          <cell r="D44"/>
          <cell r="E44"/>
          <cell r="F44"/>
          <cell r="G44" t="str">
            <v>N/A</v>
          </cell>
          <cell r="H44" t="str">
            <v>N/A</v>
          </cell>
          <cell r="I44" t="str">
            <v>N/A</v>
          </cell>
        </row>
        <row r="45">
          <cell r="A45"/>
          <cell r="B45"/>
          <cell r="C45"/>
          <cell r="D45"/>
          <cell r="E45"/>
          <cell r="F45"/>
          <cell r="G45" t="str">
            <v>N/A</v>
          </cell>
          <cell r="H45" t="str">
            <v>N/A</v>
          </cell>
          <cell r="I45" t="str">
            <v>N/A</v>
          </cell>
        </row>
        <row r="46">
          <cell r="A46"/>
          <cell r="B46"/>
          <cell r="C46"/>
          <cell r="D46"/>
          <cell r="E46"/>
          <cell r="F46"/>
          <cell r="G46" t="str">
            <v>N/A</v>
          </cell>
          <cell r="H46" t="str">
            <v>N/A</v>
          </cell>
          <cell r="I46" t="str">
            <v>N/A</v>
          </cell>
        </row>
        <row r="47">
          <cell r="A47"/>
          <cell r="B47"/>
          <cell r="C47"/>
          <cell r="D47"/>
          <cell r="E47"/>
          <cell r="F47"/>
          <cell r="G47" t="str">
            <v>N/A</v>
          </cell>
          <cell r="H47" t="str">
            <v>N/A</v>
          </cell>
          <cell r="I47" t="str">
            <v>N/A</v>
          </cell>
        </row>
        <row r="48">
          <cell r="A48"/>
          <cell r="B48"/>
          <cell r="C48"/>
          <cell r="D48"/>
          <cell r="E48"/>
          <cell r="F48"/>
          <cell r="G48" t="str">
            <v>N/A</v>
          </cell>
          <cell r="H48" t="str">
            <v>N/A</v>
          </cell>
          <cell r="I48" t="str">
            <v>N/A</v>
          </cell>
        </row>
        <row r="49">
          <cell r="A49"/>
          <cell r="B49"/>
          <cell r="C49"/>
          <cell r="D49"/>
          <cell r="E49"/>
          <cell r="F49"/>
          <cell r="G49" t="str">
            <v>N/A</v>
          </cell>
          <cell r="H49" t="str">
            <v>N/A</v>
          </cell>
          <cell r="I49" t="str">
            <v>N/A</v>
          </cell>
        </row>
        <row r="50">
          <cell r="A50"/>
          <cell r="B50"/>
          <cell r="C50"/>
          <cell r="D50"/>
          <cell r="E50"/>
          <cell r="F50"/>
          <cell r="G50" t="str">
            <v>N/A</v>
          </cell>
          <cell r="H50" t="str">
            <v>N/A</v>
          </cell>
          <cell r="I50" t="str">
            <v>N/A</v>
          </cell>
        </row>
        <row r="51">
          <cell r="A51"/>
          <cell r="B51" t="str">
            <v>Kansas City Power &amp; Light Company</v>
          </cell>
          <cell r="C51">
            <v>4072456</v>
          </cell>
          <cell r="D51">
            <v>46.000415934055503</v>
          </cell>
          <cell r="E51" t="str">
            <v>BBB+</v>
          </cell>
          <cell r="F51" t="str">
            <v>Baa1</v>
          </cell>
          <cell r="G51">
            <v>46.000415934055503</v>
          </cell>
          <cell r="H51" t="str">
            <v>BBB+</v>
          </cell>
          <cell r="I51" t="str">
            <v>Baa1</v>
          </cell>
        </row>
        <row r="52">
          <cell r="A52"/>
          <cell r="B52"/>
          <cell r="C52"/>
          <cell r="D52"/>
          <cell r="E52"/>
          <cell r="F52"/>
          <cell r="G52" t="str">
            <v>N/A</v>
          </cell>
          <cell r="H52" t="str">
            <v>N/A</v>
          </cell>
          <cell r="I52" t="str">
            <v>N/A</v>
          </cell>
        </row>
        <row r="53">
          <cell r="A53"/>
          <cell r="B53"/>
          <cell r="C53"/>
          <cell r="D53"/>
          <cell r="E53"/>
          <cell r="F53"/>
          <cell r="G53" t="str">
            <v>N/A</v>
          </cell>
          <cell r="H53" t="str">
            <v>N/A</v>
          </cell>
          <cell r="I53" t="str">
            <v>N/A</v>
          </cell>
        </row>
        <row r="54">
          <cell r="A54"/>
          <cell r="B54"/>
          <cell r="C54"/>
          <cell r="D54"/>
          <cell r="E54"/>
          <cell r="F54"/>
          <cell r="G54" t="str">
            <v>N/A</v>
          </cell>
          <cell r="H54" t="str">
            <v>N/A</v>
          </cell>
          <cell r="I54" t="str">
            <v>N/A</v>
          </cell>
        </row>
        <row r="55">
          <cell r="A55"/>
          <cell r="B55"/>
          <cell r="C55"/>
          <cell r="D55"/>
          <cell r="E55"/>
          <cell r="F55"/>
          <cell r="G55" t="str">
            <v>N/A</v>
          </cell>
          <cell r="H55" t="str">
            <v>N/A</v>
          </cell>
          <cell r="I55" t="str">
            <v>N/A</v>
          </cell>
        </row>
      </sheetData>
      <sheetData sheetId="27"/>
      <sheetData sheetId="28"/>
      <sheetData sheetId="29"/>
      <sheetData sheetId="30"/>
      <sheetData sheetId="31"/>
      <sheetData sheetId="32"/>
      <sheetData sheetId="33"/>
      <sheetData sheetId="34"/>
      <sheetData sheetId="35"/>
      <sheetData sheetId="36"/>
      <sheetData sheetId="37">
        <row r="2">
          <cell r="A2">
            <v>176</v>
          </cell>
        </row>
        <row r="9">
          <cell r="A9" t="str">
            <v>CAFD</v>
          </cell>
          <cell r="B9" t="str">
            <v>8point3 Energy Partners LP</v>
          </cell>
        </row>
      </sheetData>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snloffice"/>
      <sheetName val="MPG-11"/>
      <sheetName val="MPG-12"/>
      <sheetName val="MPG-12g"/>
      <sheetName val="MPG-13"/>
      <sheetName val="MPG-13g"/>
      <sheetName val="MPG-14"/>
      <sheetName val="ROE calc"/>
      <sheetName val="MPG-15a "/>
      <sheetName val="Not Using"/>
      <sheetName val="MPG-15b"/>
      <sheetName val="MPG-15c"/>
      <sheetName val="Exhibit MPG-"/>
      <sheetName val="Recent Rate Case Decisions"/>
      <sheetName val="Yields (WP)"/>
      <sheetName val="FRED 20 yr TIPS monthly"/>
      <sheetName val="Treas 20 yr"/>
      <sheetName val="Moodys Yields(WP)"/>
      <sheetName val="Monthly Yields (WP)"/>
      <sheetName val="Annual Yields (WP)"/>
      <sheetName val="A rated Bond Yield Spread Graph"/>
      <sheetName val="Elec. Authorized Returns Graph"/>
      <sheetName val="Gas Authorized Returns Graph"/>
      <sheetName val="DNU"/>
    </sheetNames>
    <sheetDataSet>
      <sheetData sheetId="0"/>
      <sheetData sheetId="1">
        <row r="1">
          <cell r="A1" t="str">
            <v>Southwestern Electric Power Company</v>
          </cell>
        </row>
      </sheetData>
      <sheetData sheetId="2"/>
      <sheetData sheetId="3"/>
      <sheetData sheetId="4"/>
      <sheetData sheetId="5"/>
      <sheetData sheetId="6"/>
      <sheetData sheetId="7"/>
      <sheetData sheetId="8"/>
      <sheetData sheetId="9"/>
      <sheetData sheetId="10"/>
      <sheetData sheetId="11"/>
      <sheetData sheetId="12"/>
      <sheetData sheetId="13"/>
      <sheetData sheetId="14">
        <row r="6">
          <cell r="E6">
            <v>10749</v>
          </cell>
        </row>
        <row r="8">
          <cell r="A8">
            <v>29222</v>
          </cell>
        </row>
      </sheetData>
      <sheetData sheetId="15">
        <row r="7">
          <cell r="E7">
            <v>3901</v>
          </cell>
        </row>
        <row r="8">
          <cell r="A8">
            <v>38195</v>
          </cell>
        </row>
      </sheetData>
      <sheetData sheetId="16">
        <row r="1">
          <cell r="A1" t="str">
            <v>DGS20</v>
          </cell>
        </row>
        <row r="4">
          <cell r="E4">
            <v>6726</v>
          </cell>
        </row>
      </sheetData>
      <sheetData sheetId="17">
        <row r="1">
          <cell r="A1">
            <v>3572</v>
          </cell>
        </row>
        <row r="2">
          <cell r="Q2">
            <v>17</v>
          </cell>
        </row>
        <row r="3">
          <cell r="A3" t="str">
            <v>Date</v>
          </cell>
        </row>
        <row r="4">
          <cell r="A4">
            <v>38720</v>
          </cell>
          <cell r="B4" t="str">
            <v>N/A</v>
          </cell>
          <cell r="C4">
            <v>5.4600000000000003E-2</v>
          </cell>
          <cell r="D4">
            <v>5.7000000000000002E-2</v>
          </cell>
          <cell r="E4">
            <v>6.0299999999999999E-2</v>
          </cell>
          <cell r="F4">
            <v>5.7299999999999997E-2</v>
          </cell>
          <cell r="G4"/>
          <cell r="H4"/>
          <cell r="I4"/>
          <cell r="J4"/>
          <cell r="K4">
            <v>5.74E-2</v>
          </cell>
          <cell r="L4"/>
          <cell r="M4"/>
          <cell r="N4"/>
          <cell r="O4">
            <v>38718</v>
          </cell>
          <cell r="Q4">
            <v>3.9999999999999758E-4</v>
          </cell>
        </row>
      </sheetData>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snloffice"/>
      <sheetName val="Outlook"/>
      <sheetName val="Assets"/>
      <sheetName val="TotalDPW"/>
      <sheetName val="Adjustments"/>
      <sheetName val="Introduction"/>
      <sheetName val="PersonalDPW"/>
      <sheetName val="CommDPW"/>
      <sheetName val="DPWbySegment"/>
      <sheetName val="OverallOutlook"/>
      <sheetName val="PersonalOutlook"/>
      <sheetName val="CommOutlook"/>
      <sheetName val="ExAutoOutlook"/>
      <sheetName val="ROEbyLine"/>
      <sheetName val="PersonalHistorical"/>
      <sheetName val="Home"/>
      <sheetName val="PrivateAuto"/>
      <sheetName val="Farm"/>
      <sheetName val="CommercialHistorical"/>
      <sheetName val="Comp"/>
      <sheetName val="OthProdLiab"/>
      <sheetName val="CommAuto"/>
      <sheetName val="CommMultiperil"/>
      <sheetName val="FinGuaranty"/>
      <sheetName val="MortGuaranty"/>
      <sheetName val="Marine"/>
      <sheetName val="MedMal"/>
      <sheetName val="Aircraft"/>
      <sheetName val="Reins"/>
      <sheetName val="Fidelity_Surety"/>
      <sheetName val="OtherComm"/>
      <sheetName val="FireAllied"/>
      <sheetName val="D&amp;O"/>
      <sheetName val="Cyber"/>
      <sheetName val="A&amp;H"/>
      <sheetName val="Appendix"/>
      <sheetName val="KeyItems"/>
      <sheetName val="MacroEstimates"/>
      <sheetName val="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VL Data"/>
      <sheetName val="Master S&amp;P Data"/>
      <sheetName val="Company List"/>
      <sheetName val="Current S&amp;P Ratings"/>
      <sheetName val="Case VL Data"/>
      <sheetName val="Case S&amp;P Ratings Direct Data"/>
    </sheetNames>
    <sheetDataSet>
      <sheetData sheetId="0">
        <row r="10">
          <cell r="A10">
            <v>37</v>
          </cell>
        </row>
      </sheetData>
      <sheetData sheetId="1"/>
      <sheetData sheetId="2"/>
      <sheetData sheetId="3">
        <row r="2">
          <cell r="B2" t="str">
            <v>Corporate credit rating*</v>
          </cell>
        </row>
        <row r="3">
          <cell r="A3" t="str">
            <v>Madison Gas &amp; Electric Co.</v>
          </cell>
          <cell r="B3" t="str">
            <v>AA-/Stable/A-1+</v>
          </cell>
          <cell r="C3" t="str">
            <v>Excellent</v>
          </cell>
          <cell r="D3" t="str">
            <v>Intermediate</v>
          </cell>
          <cell r="E3" t="str">
            <v>Adequate</v>
          </cell>
        </row>
        <row r="4">
          <cell r="B4" t="str">
            <v>A+/Stable/--</v>
          </cell>
        </row>
        <row r="5">
          <cell r="B5" t="str">
            <v>A+/Stable/A-1</v>
          </cell>
        </row>
        <row r="6">
          <cell r="B6" t="str">
            <v>A+/Stable/--</v>
          </cell>
        </row>
        <row r="7">
          <cell r="B7" t="str">
            <v>A+/Stable/A-1</v>
          </cell>
        </row>
        <row r="8">
          <cell r="B8" t="str">
            <v>A+/Stable/A-1</v>
          </cell>
        </row>
        <row r="9">
          <cell r="B9" t="str">
            <v>A+/Stable/--</v>
          </cell>
        </row>
        <row r="10">
          <cell r="B10" t="str">
            <v>A+/Stable/--</v>
          </cell>
        </row>
        <row r="11">
          <cell r="B11" t="str">
            <v>A+/Stable/--</v>
          </cell>
        </row>
        <row r="12">
          <cell r="B12" t="str">
            <v>A+/Stable/A-1</v>
          </cell>
        </row>
        <row r="13">
          <cell r="B13" t="str">
            <v>A+/Stable/--</v>
          </cell>
        </row>
        <row r="14">
          <cell r="B14" t="str">
            <v>A/Stable/--</v>
          </cell>
        </row>
        <row r="15">
          <cell r="B15" t="str">
            <v>A/Stable/A-1</v>
          </cell>
        </row>
        <row r="16">
          <cell r="B16" t="str">
            <v>A/Stable/A-1</v>
          </cell>
        </row>
        <row r="17">
          <cell r="B17" t="str">
            <v>A/Stable/A-1</v>
          </cell>
        </row>
        <row r="18">
          <cell r="B18" t="str">
            <v>A/Stable/--</v>
          </cell>
        </row>
        <row r="19">
          <cell r="B19" t="str">
            <v>A/Stable/A-1</v>
          </cell>
        </row>
        <row r="20">
          <cell r="B20" t="str">
            <v>A/Stable/--</v>
          </cell>
        </row>
        <row r="21">
          <cell r="B21" t="str">
            <v>A/Stable/A-1</v>
          </cell>
        </row>
        <row r="22">
          <cell r="B22" t="str">
            <v>A/Stable/--</v>
          </cell>
        </row>
        <row r="23">
          <cell r="B23" t="str">
            <v>A/Stable/--</v>
          </cell>
        </row>
        <row r="24">
          <cell r="B24" t="str">
            <v>A/Stable/A-1</v>
          </cell>
        </row>
        <row r="25">
          <cell r="B25" t="str">
            <v>A/Stable/--</v>
          </cell>
        </row>
        <row r="26">
          <cell r="B26" t="str">
            <v>A/Negative/A-1</v>
          </cell>
        </row>
        <row r="27">
          <cell r="B27" t="str">
            <v>A/Negative/A-1</v>
          </cell>
        </row>
        <row r="28">
          <cell r="B28" t="str">
            <v>A/Negative/A-1</v>
          </cell>
        </row>
        <row r="29">
          <cell r="B29" t="str">
            <v>A/Negative/A-1</v>
          </cell>
        </row>
        <row r="30">
          <cell r="B30" t="str">
            <v>A/Negative/--</v>
          </cell>
        </row>
        <row r="31">
          <cell r="B31" t="str">
            <v>A/Negative/--</v>
          </cell>
        </row>
        <row r="32">
          <cell r="B32" t="str">
            <v>A/Negative/A-1</v>
          </cell>
        </row>
        <row r="33">
          <cell r="B33" t="str">
            <v>A-/Stable/--</v>
          </cell>
        </row>
        <row r="34">
          <cell r="B34" t="str">
            <v>A-/Stable/--</v>
          </cell>
        </row>
        <row r="35">
          <cell r="B35" t="str">
            <v>A-/Stable/A-2</v>
          </cell>
        </row>
        <row r="36">
          <cell r="B36" t="str">
            <v>A-/Stable/A-2</v>
          </cell>
        </row>
        <row r="37">
          <cell r="B37" t="str">
            <v>A-/Stable/--</v>
          </cell>
        </row>
        <row r="38">
          <cell r="B38" t="str">
            <v>A-/Stable/--</v>
          </cell>
        </row>
        <row r="39">
          <cell r="B39" t="str">
            <v>A-/Stable/A-2</v>
          </cell>
        </row>
        <row r="40">
          <cell r="B40" t="str">
            <v>A-/Stable/A-2</v>
          </cell>
        </row>
        <row r="41">
          <cell r="B41" t="str">
            <v>A-/Stable/A-2</v>
          </cell>
        </row>
        <row r="42">
          <cell r="B42" t="str">
            <v>A-/Stable/--</v>
          </cell>
        </row>
        <row r="43">
          <cell r="B43" t="str">
            <v>A-/Stable/A-2</v>
          </cell>
        </row>
        <row r="44">
          <cell r="B44" t="str">
            <v>A-/Stable/--</v>
          </cell>
        </row>
        <row r="45">
          <cell r="B45" t="str">
            <v>A-/Stable/--</v>
          </cell>
        </row>
        <row r="46">
          <cell r="B46" t="str">
            <v>A-/Stable/A-2</v>
          </cell>
        </row>
        <row r="47">
          <cell r="B47" t="str">
            <v>A-/Stable/--</v>
          </cell>
        </row>
        <row r="48">
          <cell r="B48" t="str">
            <v>A-/Stable/--</v>
          </cell>
        </row>
        <row r="49">
          <cell r="B49" t="str">
            <v>A-/Stable/--</v>
          </cell>
        </row>
        <row r="50">
          <cell r="B50" t="str">
            <v>A-/Stable/--</v>
          </cell>
        </row>
        <row r="51">
          <cell r="B51" t="str">
            <v>A-/Stable/--</v>
          </cell>
        </row>
        <row r="52">
          <cell r="B52" t="str">
            <v>A-/Stable/--</v>
          </cell>
        </row>
        <row r="53">
          <cell r="B53" t="str">
            <v>A-/Stable/--</v>
          </cell>
        </row>
        <row r="54">
          <cell r="B54" t="str">
            <v>A-/Stable/--</v>
          </cell>
        </row>
        <row r="55">
          <cell r="B55" t="str">
            <v>A-/Stable/--</v>
          </cell>
        </row>
        <row r="56">
          <cell r="B56" t="str">
            <v>A-/Stable/A-2</v>
          </cell>
        </row>
        <row r="57">
          <cell r="B57" t="str">
            <v>A-/Stable/A-2</v>
          </cell>
        </row>
        <row r="58">
          <cell r="B58" t="str">
            <v>A-/Stable/A-2</v>
          </cell>
        </row>
        <row r="59">
          <cell r="B59" t="str">
            <v>A-/Stable/A-2</v>
          </cell>
        </row>
        <row r="60">
          <cell r="B60" t="str">
            <v>A-/Stable/--</v>
          </cell>
        </row>
        <row r="61">
          <cell r="B61" t="str">
            <v>A-/Stable/A-2</v>
          </cell>
        </row>
        <row r="62">
          <cell r="B62" t="str">
            <v>A-/Stable/A-2</v>
          </cell>
        </row>
        <row r="63">
          <cell r="B63" t="str">
            <v>A-/Stable/--</v>
          </cell>
        </row>
        <row r="64">
          <cell r="B64" t="str">
            <v>A-/Stable/A-2</v>
          </cell>
        </row>
        <row r="65">
          <cell r="B65" t="str">
            <v>A-/Stable/A-2</v>
          </cell>
        </row>
        <row r="66">
          <cell r="B66" t="str">
            <v>A-/Stable/A-2</v>
          </cell>
        </row>
        <row r="67">
          <cell r="B67" t="str">
            <v>A-/Stable/A-2</v>
          </cell>
        </row>
        <row r="68">
          <cell r="B68" t="str">
            <v>A-/Stable/A-2</v>
          </cell>
        </row>
        <row r="69">
          <cell r="B69" t="str">
            <v>A-/Stable/A-2</v>
          </cell>
        </row>
        <row r="70">
          <cell r="B70" t="str">
            <v>A-/Stable/A-2</v>
          </cell>
        </row>
        <row r="71">
          <cell r="B71" t="str">
            <v>A-/Stable/A-2</v>
          </cell>
        </row>
        <row r="72">
          <cell r="B72" t="str">
            <v>A-/Stable/--</v>
          </cell>
        </row>
        <row r="73">
          <cell r="B73" t="str">
            <v>A-/Stable/A-2</v>
          </cell>
        </row>
        <row r="74">
          <cell r="B74" t="str">
            <v>A-/Stable/A-2</v>
          </cell>
        </row>
        <row r="75">
          <cell r="B75" t="str">
            <v>A-/Stable/A-2</v>
          </cell>
        </row>
        <row r="76">
          <cell r="B76" t="str">
            <v>A-/Stable/A-2</v>
          </cell>
        </row>
        <row r="77">
          <cell r="B77" t="str">
            <v>A-/Stable</v>
          </cell>
        </row>
        <row r="78">
          <cell r="B78" t="str">
            <v>A-/Stable/A-2</v>
          </cell>
        </row>
        <row r="79">
          <cell r="B79" t="str">
            <v>A-/Stable/A-2</v>
          </cell>
        </row>
        <row r="80">
          <cell r="B80" t="str">
            <v>A-/Stable/A-2</v>
          </cell>
        </row>
        <row r="81">
          <cell r="B81" t="str">
            <v>A-/Stable/--</v>
          </cell>
        </row>
        <row r="82">
          <cell r="B82" t="str">
            <v>A-/Stable/A-2</v>
          </cell>
        </row>
        <row r="83">
          <cell r="B83" t="str">
            <v>A-/Stable/A-2</v>
          </cell>
        </row>
        <row r="84">
          <cell r="B84" t="str">
            <v>A-/Stable/A-2</v>
          </cell>
        </row>
        <row r="85">
          <cell r="B85" t="str">
            <v>A-/Stable/--</v>
          </cell>
        </row>
        <row r="86">
          <cell r="B86" t="str">
            <v>A-/Stable/A-2</v>
          </cell>
        </row>
        <row r="87">
          <cell r="B87" t="str">
            <v>A-/Stable/A-2</v>
          </cell>
        </row>
        <row r="88">
          <cell r="B88" t="str">
            <v>A-/Stable/A-2</v>
          </cell>
        </row>
        <row r="89">
          <cell r="B89" t="str">
            <v>A-/Stable/A-2</v>
          </cell>
        </row>
        <row r="90">
          <cell r="B90" t="str">
            <v>A-/Stable/A-2</v>
          </cell>
        </row>
        <row r="91">
          <cell r="B91" t="str">
            <v>A-/Stable/--</v>
          </cell>
        </row>
        <row r="92">
          <cell r="B92" t="str">
            <v>A-/Stable/--</v>
          </cell>
        </row>
        <row r="93">
          <cell r="B93" t="str">
            <v>BBB+/Stable/--</v>
          </cell>
        </row>
        <row r="94">
          <cell r="B94" t="str">
            <v>BBB+/Stable/A-2</v>
          </cell>
        </row>
        <row r="95">
          <cell r="B95" t="str">
            <v>BBB+/Stable/A-2</v>
          </cell>
        </row>
        <row r="96">
          <cell r="B96" t="str">
            <v>BBB+/Stable/--</v>
          </cell>
        </row>
        <row r="97">
          <cell r="B97" t="str">
            <v>BBB+/Stable/--</v>
          </cell>
        </row>
        <row r="98">
          <cell r="B98" t="str">
            <v>BBB+/Stable/--</v>
          </cell>
        </row>
        <row r="99">
          <cell r="B99" t="str">
            <v>BBB+/Stable/--</v>
          </cell>
        </row>
        <row r="100">
          <cell r="B100" t="str">
            <v>BBB+/Stable/A-2</v>
          </cell>
        </row>
        <row r="101">
          <cell r="B101" t="str">
            <v>BBB+/Stable/--</v>
          </cell>
        </row>
        <row r="102">
          <cell r="B102" t="str">
            <v>BBB+/Stable/--</v>
          </cell>
        </row>
        <row r="103">
          <cell r="B103" t="str">
            <v>BBB+/Stable/--</v>
          </cell>
        </row>
        <row r="104">
          <cell r="B104" t="str">
            <v>BBB+/Stable/A-2</v>
          </cell>
        </row>
        <row r="105">
          <cell r="B105" t="str">
            <v>BBB+/Stable/A-2</v>
          </cell>
        </row>
        <row r="106">
          <cell r="B106" t="str">
            <v>BBB+/Stable/A-2</v>
          </cell>
        </row>
        <row r="107">
          <cell r="B107" t="str">
            <v>BBB+/Stable/--</v>
          </cell>
        </row>
        <row r="108">
          <cell r="B108" t="str">
            <v>BBB+/Stable/A-2</v>
          </cell>
        </row>
        <row r="109">
          <cell r="B109" t="str">
            <v>BBB+/Stable/A-2</v>
          </cell>
        </row>
        <row r="110">
          <cell r="B110" t="str">
            <v>BBB+/Stable/A-2</v>
          </cell>
        </row>
        <row r="111">
          <cell r="B111" t="str">
            <v>BBB+/Stable/A-2</v>
          </cell>
        </row>
        <row r="112">
          <cell r="B112" t="str">
            <v>BBB+/Stable/A-2</v>
          </cell>
        </row>
        <row r="113">
          <cell r="B113" t="str">
            <v>BBB+/Stable/A-2</v>
          </cell>
        </row>
        <row r="114">
          <cell r="B114" t="str">
            <v>BBB+/Stable/A-2</v>
          </cell>
        </row>
        <row r="115">
          <cell r="B115" t="str">
            <v>BBB+/Stable/A-2</v>
          </cell>
        </row>
        <row r="116">
          <cell r="B116" t="str">
            <v>BBB+/Stable/A-2</v>
          </cell>
        </row>
        <row r="117">
          <cell r="B117" t="str">
            <v>BBB+/Stable/A-2</v>
          </cell>
        </row>
        <row r="118">
          <cell r="B118" t="str">
            <v>BBB+/Stable/A-2</v>
          </cell>
        </row>
        <row r="119">
          <cell r="B119" t="str">
            <v>BBB+/Stable/A-2</v>
          </cell>
        </row>
        <row r="120">
          <cell r="B120" t="str">
            <v>BBB+/Stable/--</v>
          </cell>
        </row>
        <row r="121">
          <cell r="B121" t="str">
            <v>BBB+/Stable/--</v>
          </cell>
        </row>
        <row r="122">
          <cell r="B122" t="str">
            <v>BBB+/Stable/A-2</v>
          </cell>
        </row>
        <row r="123">
          <cell r="B123" t="str">
            <v>BBB+/Stable/A-2</v>
          </cell>
        </row>
        <row r="124">
          <cell r="B124" t="str">
            <v>BBB+/Stable/A-2</v>
          </cell>
        </row>
        <row r="125">
          <cell r="B125" t="str">
            <v>BBB+/Stable/--</v>
          </cell>
        </row>
        <row r="126">
          <cell r="B126" t="str">
            <v>BBB+/Stable/--</v>
          </cell>
        </row>
        <row r="127">
          <cell r="B127" t="str">
            <v>BBB+/Stable/--</v>
          </cell>
        </row>
        <row r="128">
          <cell r="B128" t="str">
            <v>BBB+/Stable/A-2</v>
          </cell>
        </row>
        <row r="129">
          <cell r="B129" t="str">
            <v>BBB+/Stable/A-2</v>
          </cell>
        </row>
        <row r="130">
          <cell r="B130" t="str">
            <v>BBB+/Stable/A-2</v>
          </cell>
        </row>
        <row r="131">
          <cell r="B131" t="str">
            <v>BBB+/Stable/A-2</v>
          </cell>
        </row>
        <row r="132">
          <cell r="B132" t="str">
            <v>BBB+/Stable/A-2</v>
          </cell>
        </row>
        <row r="133">
          <cell r="B133" t="str">
            <v>BBB+/Stable/A-2</v>
          </cell>
        </row>
        <row r="134">
          <cell r="B134" t="str">
            <v>BBB+/Stable/--</v>
          </cell>
        </row>
        <row r="135">
          <cell r="B135" t="str">
            <v>BBB+/Stable/A-2</v>
          </cell>
        </row>
        <row r="136">
          <cell r="B136" t="str">
            <v>BBB+/Stable/A-2</v>
          </cell>
        </row>
        <row r="137">
          <cell r="B137" t="str">
            <v>BBB+/Negative/A-2</v>
          </cell>
        </row>
        <row r="138">
          <cell r="B138" t="str">
            <v>BBB+/Negative/A-2</v>
          </cell>
        </row>
        <row r="139">
          <cell r="B139" t="str">
            <v>BBB+/Negative/A-2</v>
          </cell>
        </row>
        <row r="140">
          <cell r="B140" t="str">
            <v>BBB/Watch Pos/A-2</v>
          </cell>
        </row>
        <row r="141">
          <cell r="B141" t="str">
            <v>BBB/Watch Pos/A-2</v>
          </cell>
        </row>
        <row r="142">
          <cell r="B142" t="str">
            <v>BBB/Watch Pos/A-2</v>
          </cell>
        </row>
        <row r="143">
          <cell r="B143" t="str">
            <v>BBB/Positive/A-2</v>
          </cell>
        </row>
        <row r="144">
          <cell r="B144" t="str">
            <v>BBB/Positive/--</v>
          </cell>
        </row>
        <row r="145">
          <cell r="B145" t="str">
            <v>BBB/Positive/A-2</v>
          </cell>
        </row>
        <row r="146">
          <cell r="B146" t="str">
            <v>BBB/Positive/A-2</v>
          </cell>
        </row>
        <row r="147">
          <cell r="B147" t="str">
            <v>BBB/Stable/A-2</v>
          </cell>
        </row>
        <row r="148">
          <cell r="B148" t="str">
            <v>BBB/Stable/A-2</v>
          </cell>
        </row>
        <row r="149">
          <cell r="B149" t="str">
            <v>BBB/Stable/A-2</v>
          </cell>
        </row>
        <row r="150">
          <cell r="B150" t="str">
            <v>BBB/Stable/--</v>
          </cell>
        </row>
        <row r="151">
          <cell r="B151" t="str">
            <v>BBB/Stable/--</v>
          </cell>
        </row>
        <row r="152">
          <cell r="B152" t="str">
            <v>BBB/Stable/--</v>
          </cell>
        </row>
        <row r="153">
          <cell r="B153" t="str">
            <v>BBB/Stable/--</v>
          </cell>
        </row>
        <row r="154">
          <cell r="B154" t="str">
            <v>BBB/Stable/--</v>
          </cell>
        </row>
        <row r="155">
          <cell r="B155" t="str">
            <v>BBB/Stable/--</v>
          </cell>
        </row>
        <row r="156">
          <cell r="B156" t="str">
            <v>BBB/Stable/A-2</v>
          </cell>
        </row>
        <row r="157">
          <cell r="B157" t="str">
            <v>BBB/Stable/A-2</v>
          </cell>
        </row>
        <row r="158">
          <cell r="B158" t="str">
            <v>BBB/Stable/--</v>
          </cell>
        </row>
        <row r="159">
          <cell r="B159" t="str">
            <v>BBB/Stable/--</v>
          </cell>
        </row>
        <row r="160">
          <cell r="B160" t="str">
            <v>BBB/Stable/--</v>
          </cell>
        </row>
        <row r="161">
          <cell r="B161" t="str">
            <v>BBB/Stable/--</v>
          </cell>
        </row>
        <row r="162">
          <cell r="B162" t="str">
            <v>BBB/Stable/--</v>
          </cell>
        </row>
        <row r="163">
          <cell r="B163" t="str">
            <v>BBB/Stable/A-2</v>
          </cell>
        </row>
        <row r="164">
          <cell r="B164" t="str">
            <v>BBB/Stable/--</v>
          </cell>
        </row>
        <row r="165">
          <cell r="B165" t="str">
            <v>BBB/Stable/--</v>
          </cell>
        </row>
        <row r="166">
          <cell r="B166" t="str">
            <v>BBB/Stable/--</v>
          </cell>
        </row>
        <row r="167">
          <cell r="B167" t="str">
            <v>BBB/Stable/--</v>
          </cell>
        </row>
        <row r="168">
          <cell r="B168" t="str">
            <v>BBB/Stable/--</v>
          </cell>
        </row>
        <row r="169">
          <cell r="B169" t="str">
            <v>BBB/Stable/--</v>
          </cell>
        </row>
        <row r="170">
          <cell r="B170" t="str">
            <v>BBB/Stable/--</v>
          </cell>
        </row>
        <row r="171">
          <cell r="B171" t="str">
            <v>BBB/Stable/--</v>
          </cell>
        </row>
        <row r="172">
          <cell r="B172" t="str">
            <v>BBB/Stable/--</v>
          </cell>
        </row>
        <row r="173">
          <cell r="B173" t="str">
            <v>BBB/Stable/A-2</v>
          </cell>
        </row>
        <row r="174">
          <cell r="B174" t="str">
            <v>BBB/Stable/A-2</v>
          </cell>
        </row>
        <row r="175">
          <cell r="B175" t="str">
            <v>BBB/Stable/A-2</v>
          </cell>
        </row>
        <row r="176">
          <cell r="B176" t="str">
            <v>BBB/Stable/A-2</v>
          </cell>
        </row>
        <row r="177">
          <cell r="B177" t="str">
            <v>BBB/Stable/--</v>
          </cell>
        </row>
        <row r="178">
          <cell r="B178" t="str">
            <v>BBB/Stable/--</v>
          </cell>
        </row>
        <row r="179">
          <cell r="B179" t="str">
            <v>BBB/Stable/--</v>
          </cell>
        </row>
        <row r="180">
          <cell r="B180" t="str">
            <v>BBB/Stable/--</v>
          </cell>
        </row>
        <row r="181">
          <cell r="B181" t="str">
            <v>BBB/Stable/A-2</v>
          </cell>
        </row>
        <row r="182">
          <cell r="B182" t="str">
            <v>BBB/Stable/--</v>
          </cell>
        </row>
        <row r="183">
          <cell r="B183" t="str">
            <v>BBB/Stable/--</v>
          </cell>
        </row>
        <row r="184">
          <cell r="B184" t="str">
            <v>BBB/Stable/--</v>
          </cell>
        </row>
        <row r="185">
          <cell r="B185" t="str">
            <v>BBB/Stable/--</v>
          </cell>
        </row>
        <row r="186">
          <cell r="B186" t="str">
            <v>BBB/Stable/A-2</v>
          </cell>
        </row>
        <row r="187">
          <cell r="B187" t="str">
            <v>BBB/Stable/--</v>
          </cell>
        </row>
        <row r="188">
          <cell r="B188" t="str">
            <v>BBB/Stable/A-2</v>
          </cell>
        </row>
        <row r="189">
          <cell r="B189" t="str">
            <v>BBB/Stable/--</v>
          </cell>
        </row>
        <row r="190">
          <cell r="B190" t="str">
            <v>BBB/Stable/A-2</v>
          </cell>
        </row>
        <row r="191">
          <cell r="B191" t="str">
            <v>BBB/Stable/--</v>
          </cell>
        </row>
        <row r="192">
          <cell r="B192" t="str">
            <v>BBB/Stable/A-2</v>
          </cell>
        </row>
        <row r="193">
          <cell r="B193" t="str">
            <v>BBB/Stable/A-2</v>
          </cell>
        </row>
        <row r="194">
          <cell r="B194" t="str">
            <v>BBB/Stable/--</v>
          </cell>
        </row>
        <row r="195">
          <cell r="B195" t="str">
            <v>BBB/Stable/--</v>
          </cell>
        </row>
        <row r="196">
          <cell r="B196" t="str">
            <v>BBB/Stable/--</v>
          </cell>
        </row>
        <row r="197">
          <cell r="B197" t="str">
            <v>BBB-/Watch Pos/--</v>
          </cell>
        </row>
        <row r="198">
          <cell r="B198" t="str">
            <v>BBB-/Watch Pos/--</v>
          </cell>
        </row>
        <row r="199">
          <cell r="B199" t="str">
            <v>BBB-/Watch Pos/--</v>
          </cell>
        </row>
        <row r="200">
          <cell r="B200" t="str">
            <v>BBB-/Positive/--</v>
          </cell>
        </row>
        <row r="201">
          <cell r="B201" t="str">
            <v>BBB-/Positive/--</v>
          </cell>
        </row>
        <row r="202">
          <cell r="B202" t="str">
            <v>BBB-/Positive/--</v>
          </cell>
        </row>
        <row r="203">
          <cell r="B203" t="str">
            <v>BBB-/Stable/--</v>
          </cell>
        </row>
        <row r="204">
          <cell r="B204" t="str">
            <v>BBB-/Stable/--</v>
          </cell>
        </row>
        <row r="205">
          <cell r="B205" t="str">
            <v>BBB-/Stable/--</v>
          </cell>
        </row>
        <row r="206">
          <cell r="B206" t="str">
            <v>BBB-/Stable/--</v>
          </cell>
        </row>
        <row r="207">
          <cell r="B207" t="str">
            <v>BBB-/Stable/--</v>
          </cell>
        </row>
        <row r="208">
          <cell r="B208" t="str">
            <v>BBB-/Stable/--</v>
          </cell>
        </row>
        <row r="209">
          <cell r="B209" t="str">
            <v>BBB-/Stable/--</v>
          </cell>
        </row>
        <row r="210">
          <cell r="B210" t="str">
            <v>BBB-/Stable/--</v>
          </cell>
        </row>
        <row r="211">
          <cell r="B211" t="str">
            <v>BBB-/Stable/A-3</v>
          </cell>
        </row>
        <row r="212">
          <cell r="B212" t="str">
            <v>BBB-/Stable/--</v>
          </cell>
        </row>
        <row r="213">
          <cell r="B213" t="str">
            <v>BBB-/Stable/--</v>
          </cell>
        </row>
        <row r="214">
          <cell r="B214" t="str">
            <v>BBB-/Stable/--</v>
          </cell>
        </row>
        <row r="215">
          <cell r="B215" t="str">
            <v>BBB-/Stable/--</v>
          </cell>
        </row>
        <row r="216">
          <cell r="B216" t="str">
            <v>BBB-/Stable/--</v>
          </cell>
        </row>
        <row r="217">
          <cell r="B217" t="str">
            <v>BBB-/Stable/--</v>
          </cell>
        </row>
        <row r="218">
          <cell r="B218" t="str">
            <v>BBB-/Stable/A-3</v>
          </cell>
        </row>
        <row r="219">
          <cell r="B219" t="str">
            <v>BBB-/Stable/--</v>
          </cell>
        </row>
        <row r="220">
          <cell r="B220" t="str">
            <v>BBB-/Stable/A-3</v>
          </cell>
        </row>
        <row r="221">
          <cell r="B221" t="str">
            <v>BBB-/Stable/--</v>
          </cell>
        </row>
        <row r="222">
          <cell r="B222" t="str">
            <v>BBB-/Stable/--</v>
          </cell>
        </row>
        <row r="223">
          <cell r="B223" t="str">
            <v>BBB-/Stable/A-3</v>
          </cell>
        </row>
        <row r="224">
          <cell r="B224" t="str">
            <v>BBB-/Stable/--</v>
          </cell>
        </row>
        <row r="225">
          <cell r="B225" t="str">
            <v>BB+/Positive/--</v>
          </cell>
        </row>
        <row r="226">
          <cell r="B226" t="str">
            <v>BB+/Stable/--</v>
          </cell>
        </row>
        <row r="227">
          <cell r="B227" t="str">
            <v>BB+/Stable/--</v>
          </cell>
        </row>
        <row r="228">
          <cell r="B228" t="str">
            <v>BB/Stable/--</v>
          </cell>
        </row>
        <row r="229">
          <cell r="B229" t="str">
            <v>BB/Stable/--</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VL Data"/>
      <sheetName val="Master S&amp;P Data"/>
      <sheetName val="Company List"/>
      <sheetName val="Current S&amp;P Ratings"/>
      <sheetName val="Case VL Data"/>
      <sheetName val="Case S&amp;P Ratings Direct Data"/>
    </sheetNames>
    <sheetDataSet>
      <sheetData sheetId="0">
        <row r="10">
          <cell r="A10">
            <v>37</v>
          </cell>
        </row>
      </sheetData>
      <sheetData sheetId="1"/>
      <sheetData sheetId="2"/>
      <sheetData sheetId="3">
        <row r="2">
          <cell r="B2" t="str">
            <v>Corporate credit rating*</v>
          </cell>
        </row>
        <row r="3">
          <cell r="A3" t="str">
            <v>Madison Gas &amp; Electric Co.</v>
          </cell>
          <cell r="B3" t="str">
            <v>AA-/Stable/A-1+</v>
          </cell>
          <cell r="C3" t="str">
            <v>Excellent</v>
          </cell>
          <cell r="D3" t="str">
            <v>Intermediate</v>
          </cell>
          <cell r="E3" t="str">
            <v>Adequate</v>
          </cell>
        </row>
        <row r="4">
          <cell r="B4" t="str">
            <v>A+/Stable/--</v>
          </cell>
        </row>
        <row r="5">
          <cell r="B5" t="str">
            <v>A+/Stable/A-1</v>
          </cell>
        </row>
        <row r="6">
          <cell r="B6" t="str">
            <v>A+/Stable/--</v>
          </cell>
        </row>
        <row r="7">
          <cell r="B7" t="str">
            <v>A+/Stable/A-1</v>
          </cell>
        </row>
        <row r="8">
          <cell r="B8" t="str">
            <v>A+/Stable/A-1</v>
          </cell>
        </row>
        <row r="9">
          <cell r="B9" t="str">
            <v>A+/Stable/--</v>
          </cell>
        </row>
        <row r="10">
          <cell r="B10" t="str">
            <v>A+/Stable/--</v>
          </cell>
        </row>
        <row r="11">
          <cell r="B11" t="str">
            <v>A+/Stable/--</v>
          </cell>
        </row>
        <row r="12">
          <cell r="B12" t="str">
            <v>A+/Stable/A-1</v>
          </cell>
        </row>
        <row r="13">
          <cell r="B13" t="str">
            <v>A+/Stable/--</v>
          </cell>
        </row>
        <row r="14">
          <cell r="B14" t="str">
            <v>A/Stable/--</v>
          </cell>
        </row>
        <row r="15">
          <cell r="B15" t="str">
            <v>A/Stable/A-1</v>
          </cell>
        </row>
        <row r="16">
          <cell r="B16" t="str">
            <v>A/Stable/A-1</v>
          </cell>
        </row>
        <row r="17">
          <cell r="B17" t="str">
            <v>A/Stable/A-1</v>
          </cell>
        </row>
        <row r="18">
          <cell r="B18" t="str">
            <v>A/Stable/--</v>
          </cell>
        </row>
        <row r="19">
          <cell r="B19" t="str">
            <v>A/Stable/A-1</v>
          </cell>
        </row>
        <row r="20">
          <cell r="B20" t="str">
            <v>A/Stable/--</v>
          </cell>
        </row>
        <row r="21">
          <cell r="B21" t="str">
            <v>A/Stable/A-1</v>
          </cell>
        </row>
        <row r="22">
          <cell r="B22" t="str">
            <v>A/Stable/--</v>
          </cell>
        </row>
        <row r="23">
          <cell r="B23" t="str">
            <v>A/Stable/--</v>
          </cell>
        </row>
        <row r="24">
          <cell r="B24" t="str">
            <v>A/Stable/A-1</v>
          </cell>
        </row>
        <row r="25">
          <cell r="B25" t="str">
            <v>A/Stable/--</v>
          </cell>
        </row>
        <row r="26">
          <cell r="B26" t="str">
            <v>A/Negative/A-1</v>
          </cell>
        </row>
        <row r="27">
          <cell r="B27" t="str">
            <v>A/Negative/A-1</v>
          </cell>
        </row>
        <row r="28">
          <cell r="B28" t="str">
            <v>A/Negative/A-1</v>
          </cell>
        </row>
        <row r="29">
          <cell r="B29" t="str">
            <v>A/Negative/A-1</v>
          </cell>
        </row>
        <row r="30">
          <cell r="B30" t="str">
            <v>A/Negative/--</v>
          </cell>
        </row>
        <row r="31">
          <cell r="B31" t="str">
            <v>A/Negative/--</v>
          </cell>
        </row>
        <row r="32">
          <cell r="B32" t="str">
            <v>A/Negative/A-1</v>
          </cell>
        </row>
        <row r="33">
          <cell r="B33" t="str">
            <v>A-/Stable/--</v>
          </cell>
        </row>
        <row r="34">
          <cell r="B34" t="str">
            <v>A-/Stable/--</v>
          </cell>
        </row>
        <row r="35">
          <cell r="B35" t="str">
            <v>A-/Stable/A-2</v>
          </cell>
        </row>
        <row r="36">
          <cell r="B36" t="str">
            <v>A-/Stable/A-2</v>
          </cell>
        </row>
        <row r="37">
          <cell r="B37" t="str">
            <v>A-/Stable/--</v>
          </cell>
        </row>
        <row r="38">
          <cell r="B38" t="str">
            <v>A-/Stable/--</v>
          </cell>
        </row>
        <row r="39">
          <cell r="B39" t="str">
            <v>A-/Stable/A-2</v>
          </cell>
        </row>
        <row r="40">
          <cell r="B40" t="str">
            <v>A-/Stable/A-2</v>
          </cell>
        </row>
        <row r="41">
          <cell r="B41" t="str">
            <v>A-/Stable/A-2</v>
          </cell>
        </row>
        <row r="42">
          <cell r="B42" t="str">
            <v>A-/Stable/--</v>
          </cell>
        </row>
        <row r="43">
          <cell r="B43" t="str">
            <v>A-/Stable/A-2</v>
          </cell>
        </row>
        <row r="44">
          <cell r="B44" t="str">
            <v>A-/Stable/--</v>
          </cell>
        </row>
        <row r="45">
          <cell r="B45" t="str">
            <v>A-/Stable/--</v>
          </cell>
        </row>
        <row r="46">
          <cell r="B46" t="str">
            <v>A-/Stable/A-2</v>
          </cell>
        </row>
        <row r="47">
          <cell r="B47" t="str">
            <v>A-/Stable/--</v>
          </cell>
        </row>
        <row r="48">
          <cell r="B48" t="str">
            <v>A-/Stable/--</v>
          </cell>
        </row>
        <row r="49">
          <cell r="B49" t="str">
            <v>A-/Stable/--</v>
          </cell>
        </row>
        <row r="50">
          <cell r="B50" t="str">
            <v>A-/Stable/--</v>
          </cell>
        </row>
        <row r="51">
          <cell r="B51" t="str">
            <v>A-/Stable/--</v>
          </cell>
        </row>
        <row r="52">
          <cell r="B52" t="str">
            <v>A-/Stable/--</v>
          </cell>
        </row>
        <row r="53">
          <cell r="B53" t="str">
            <v>A-/Stable/--</v>
          </cell>
        </row>
        <row r="54">
          <cell r="B54" t="str">
            <v>A-/Stable/--</v>
          </cell>
        </row>
        <row r="55">
          <cell r="B55" t="str">
            <v>A-/Stable/--</v>
          </cell>
        </row>
        <row r="56">
          <cell r="B56" t="str">
            <v>A-/Stable/A-2</v>
          </cell>
        </row>
        <row r="57">
          <cell r="B57" t="str">
            <v>A-/Stable/A-2</v>
          </cell>
        </row>
        <row r="58">
          <cell r="B58" t="str">
            <v>A-/Stable/A-2</v>
          </cell>
        </row>
        <row r="59">
          <cell r="B59" t="str">
            <v>A-/Stable/A-2</v>
          </cell>
        </row>
        <row r="60">
          <cell r="B60" t="str">
            <v>A-/Stable/--</v>
          </cell>
        </row>
        <row r="61">
          <cell r="B61" t="str">
            <v>A-/Stable/A-2</v>
          </cell>
        </row>
        <row r="62">
          <cell r="B62" t="str">
            <v>A-/Stable/A-2</v>
          </cell>
        </row>
        <row r="63">
          <cell r="B63" t="str">
            <v>A-/Stable/--</v>
          </cell>
        </row>
        <row r="64">
          <cell r="B64" t="str">
            <v>A-/Stable/A-2</v>
          </cell>
        </row>
        <row r="65">
          <cell r="B65" t="str">
            <v>A-/Stable/A-2</v>
          </cell>
        </row>
        <row r="66">
          <cell r="B66" t="str">
            <v>A-/Stable/A-2</v>
          </cell>
        </row>
        <row r="67">
          <cell r="B67" t="str">
            <v>A-/Stable/A-2</v>
          </cell>
        </row>
        <row r="68">
          <cell r="B68" t="str">
            <v>A-/Stable/A-2</v>
          </cell>
        </row>
        <row r="69">
          <cell r="B69" t="str">
            <v>A-/Stable/A-2</v>
          </cell>
        </row>
        <row r="70">
          <cell r="B70" t="str">
            <v>A-/Stable/A-2</v>
          </cell>
        </row>
        <row r="71">
          <cell r="B71" t="str">
            <v>A-/Stable/A-2</v>
          </cell>
        </row>
        <row r="72">
          <cell r="B72" t="str">
            <v>A-/Stable/--</v>
          </cell>
        </row>
        <row r="73">
          <cell r="B73" t="str">
            <v>A-/Stable/A-2</v>
          </cell>
        </row>
        <row r="74">
          <cell r="B74" t="str">
            <v>A-/Stable/A-2</v>
          </cell>
        </row>
        <row r="75">
          <cell r="B75" t="str">
            <v>A-/Stable/A-2</v>
          </cell>
        </row>
        <row r="76">
          <cell r="B76" t="str">
            <v>A-/Stable/A-2</v>
          </cell>
        </row>
        <row r="77">
          <cell r="B77" t="str">
            <v>A-/Stable</v>
          </cell>
        </row>
        <row r="78">
          <cell r="B78" t="str">
            <v>A-/Stable/A-2</v>
          </cell>
        </row>
        <row r="79">
          <cell r="B79" t="str">
            <v>A-/Stable/A-2</v>
          </cell>
        </row>
        <row r="80">
          <cell r="B80" t="str">
            <v>A-/Stable/A-2</v>
          </cell>
        </row>
        <row r="81">
          <cell r="B81" t="str">
            <v>A-/Stable/--</v>
          </cell>
        </row>
        <row r="82">
          <cell r="B82" t="str">
            <v>A-/Stable/A-2</v>
          </cell>
        </row>
        <row r="83">
          <cell r="B83" t="str">
            <v>A-/Stable/A-2</v>
          </cell>
        </row>
        <row r="84">
          <cell r="B84" t="str">
            <v>A-/Stable/A-2</v>
          </cell>
        </row>
        <row r="85">
          <cell r="B85" t="str">
            <v>A-/Stable/--</v>
          </cell>
        </row>
        <row r="86">
          <cell r="B86" t="str">
            <v>A-/Stable/A-2</v>
          </cell>
        </row>
        <row r="87">
          <cell r="B87" t="str">
            <v>A-/Stable/A-2</v>
          </cell>
        </row>
        <row r="88">
          <cell r="B88" t="str">
            <v>A-/Stable/A-2</v>
          </cell>
        </row>
        <row r="89">
          <cell r="B89" t="str">
            <v>A-/Stable/A-2</v>
          </cell>
        </row>
        <row r="90">
          <cell r="B90" t="str">
            <v>A-/Stable/A-2</v>
          </cell>
        </row>
        <row r="91">
          <cell r="B91" t="str">
            <v>A-/Stable/--</v>
          </cell>
        </row>
        <row r="92">
          <cell r="B92" t="str">
            <v>A-/Stable/--</v>
          </cell>
        </row>
        <row r="93">
          <cell r="B93" t="str">
            <v>BBB+/Stable/--</v>
          </cell>
        </row>
        <row r="94">
          <cell r="B94" t="str">
            <v>BBB+/Stable/A-2</v>
          </cell>
        </row>
        <row r="95">
          <cell r="B95" t="str">
            <v>BBB+/Stable/A-2</v>
          </cell>
        </row>
        <row r="96">
          <cell r="B96" t="str">
            <v>BBB+/Stable/--</v>
          </cell>
        </row>
        <row r="97">
          <cell r="B97" t="str">
            <v>BBB+/Stable/--</v>
          </cell>
        </row>
        <row r="98">
          <cell r="B98" t="str">
            <v>BBB+/Stable/--</v>
          </cell>
        </row>
        <row r="99">
          <cell r="B99" t="str">
            <v>BBB+/Stable/--</v>
          </cell>
        </row>
        <row r="100">
          <cell r="B100" t="str">
            <v>BBB+/Stable/A-2</v>
          </cell>
        </row>
        <row r="101">
          <cell r="B101" t="str">
            <v>BBB+/Stable/--</v>
          </cell>
        </row>
        <row r="102">
          <cell r="B102" t="str">
            <v>BBB+/Stable/--</v>
          </cell>
        </row>
        <row r="103">
          <cell r="B103" t="str">
            <v>BBB+/Stable/--</v>
          </cell>
        </row>
        <row r="104">
          <cell r="B104" t="str">
            <v>BBB+/Stable/A-2</v>
          </cell>
        </row>
        <row r="105">
          <cell r="B105" t="str">
            <v>BBB+/Stable/A-2</v>
          </cell>
        </row>
        <row r="106">
          <cell r="B106" t="str">
            <v>BBB+/Stable/A-2</v>
          </cell>
        </row>
        <row r="107">
          <cell r="B107" t="str">
            <v>BBB+/Stable/--</v>
          </cell>
        </row>
        <row r="108">
          <cell r="B108" t="str">
            <v>BBB+/Stable/A-2</v>
          </cell>
        </row>
        <row r="109">
          <cell r="B109" t="str">
            <v>BBB+/Stable/A-2</v>
          </cell>
        </row>
        <row r="110">
          <cell r="B110" t="str">
            <v>BBB+/Stable/A-2</v>
          </cell>
        </row>
        <row r="111">
          <cell r="B111" t="str">
            <v>BBB+/Stable/A-2</v>
          </cell>
        </row>
        <row r="112">
          <cell r="B112" t="str">
            <v>BBB+/Stable/A-2</v>
          </cell>
        </row>
        <row r="113">
          <cell r="B113" t="str">
            <v>BBB+/Stable/A-2</v>
          </cell>
        </row>
        <row r="114">
          <cell r="B114" t="str">
            <v>BBB+/Stable/A-2</v>
          </cell>
        </row>
        <row r="115">
          <cell r="B115" t="str">
            <v>BBB+/Stable/A-2</v>
          </cell>
        </row>
        <row r="116">
          <cell r="B116" t="str">
            <v>BBB+/Stable/A-2</v>
          </cell>
        </row>
        <row r="117">
          <cell r="B117" t="str">
            <v>BBB+/Stable/A-2</v>
          </cell>
        </row>
        <row r="118">
          <cell r="B118" t="str">
            <v>BBB+/Stable/A-2</v>
          </cell>
        </row>
        <row r="119">
          <cell r="B119" t="str">
            <v>BBB+/Stable/A-2</v>
          </cell>
        </row>
        <row r="120">
          <cell r="B120" t="str">
            <v>BBB+/Stable/--</v>
          </cell>
        </row>
        <row r="121">
          <cell r="B121" t="str">
            <v>BBB+/Stable/--</v>
          </cell>
        </row>
        <row r="122">
          <cell r="B122" t="str">
            <v>BBB+/Stable/A-2</v>
          </cell>
        </row>
        <row r="123">
          <cell r="B123" t="str">
            <v>BBB+/Stable/A-2</v>
          </cell>
        </row>
        <row r="124">
          <cell r="B124" t="str">
            <v>BBB+/Stable/A-2</v>
          </cell>
        </row>
        <row r="125">
          <cell r="B125" t="str">
            <v>BBB+/Stable/--</v>
          </cell>
        </row>
        <row r="126">
          <cell r="B126" t="str">
            <v>BBB+/Stable/--</v>
          </cell>
        </row>
        <row r="127">
          <cell r="B127" t="str">
            <v>BBB+/Stable/--</v>
          </cell>
        </row>
        <row r="128">
          <cell r="B128" t="str">
            <v>BBB+/Stable/A-2</v>
          </cell>
        </row>
        <row r="129">
          <cell r="B129" t="str">
            <v>BBB+/Stable/A-2</v>
          </cell>
        </row>
        <row r="130">
          <cell r="B130" t="str">
            <v>BBB+/Stable/A-2</v>
          </cell>
        </row>
        <row r="131">
          <cell r="B131" t="str">
            <v>BBB+/Stable/A-2</v>
          </cell>
        </row>
        <row r="132">
          <cell r="B132" t="str">
            <v>BBB+/Stable/A-2</v>
          </cell>
        </row>
        <row r="133">
          <cell r="B133" t="str">
            <v>BBB+/Stable/A-2</v>
          </cell>
        </row>
        <row r="134">
          <cell r="B134" t="str">
            <v>BBB+/Stable/--</v>
          </cell>
        </row>
        <row r="135">
          <cell r="B135" t="str">
            <v>BBB+/Stable/A-2</v>
          </cell>
        </row>
        <row r="136">
          <cell r="B136" t="str">
            <v>BBB+/Stable/A-2</v>
          </cell>
        </row>
        <row r="137">
          <cell r="B137" t="str">
            <v>BBB+/Negative/A-2</v>
          </cell>
        </row>
        <row r="138">
          <cell r="B138" t="str">
            <v>BBB+/Negative/A-2</v>
          </cell>
        </row>
        <row r="139">
          <cell r="B139" t="str">
            <v>BBB+/Negative/A-2</v>
          </cell>
        </row>
        <row r="140">
          <cell r="B140" t="str">
            <v>BBB/Watch Pos/A-2</v>
          </cell>
        </row>
        <row r="141">
          <cell r="B141" t="str">
            <v>BBB/Watch Pos/A-2</v>
          </cell>
        </row>
        <row r="142">
          <cell r="B142" t="str">
            <v>BBB/Watch Pos/A-2</v>
          </cell>
        </row>
        <row r="143">
          <cell r="B143" t="str">
            <v>BBB/Positive/A-2</v>
          </cell>
        </row>
        <row r="144">
          <cell r="B144" t="str">
            <v>BBB/Positive/--</v>
          </cell>
        </row>
        <row r="145">
          <cell r="B145" t="str">
            <v>BBB/Positive/A-2</v>
          </cell>
        </row>
        <row r="146">
          <cell r="B146" t="str">
            <v>BBB/Positive/A-2</v>
          </cell>
        </row>
        <row r="147">
          <cell r="B147" t="str">
            <v>BBB/Stable/A-2</v>
          </cell>
        </row>
        <row r="148">
          <cell r="B148" t="str">
            <v>BBB/Stable/A-2</v>
          </cell>
        </row>
        <row r="149">
          <cell r="B149" t="str">
            <v>BBB/Stable/A-2</v>
          </cell>
        </row>
        <row r="150">
          <cell r="B150" t="str">
            <v>BBB/Stable/--</v>
          </cell>
        </row>
        <row r="151">
          <cell r="B151" t="str">
            <v>BBB/Stable/--</v>
          </cell>
        </row>
        <row r="152">
          <cell r="B152" t="str">
            <v>BBB/Stable/--</v>
          </cell>
        </row>
        <row r="153">
          <cell r="B153" t="str">
            <v>BBB/Stable/--</v>
          </cell>
        </row>
        <row r="154">
          <cell r="B154" t="str">
            <v>BBB/Stable/--</v>
          </cell>
        </row>
        <row r="155">
          <cell r="B155" t="str">
            <v>BBB/Stable/--</v>
          </cell>
        </row>
        <row r="156">
          <cell r="B156" t="str">
            <v>BBB/Stable/A-2</v>
          </cell>
        </row>
        <row r="157">
          <cell r="B157" t="str">
            <v>BBB/Stable/A-2</v>
          </cell>
        </row>
        <row r="158">
          <cell r="B158" t="str">
            <v>BBB/Stable/--</v>
          </cell>
        </row>
        <row r="159">
          <cell r="B159" t="str">
            <v>BBB/Stable/--</v>
          </cell>
        </row>
        <row r="160">
          <cell r="B160" t="str">
            <v>BBB/Stable/--</v>
          </cell>
        </row>
        <row r="161">
          <cell r="B161" t="str">
            <v>BBB/Stable/--</v>
          </cell>
        </row>
        <row r="162">
          <cell r="B162" t="str">
            <v>BBB/Stable/--</v>
          </cell>
        </row>
        <row r="163">
          <cell r="B163" t="str">
            <v>BBB/Stable/A-2</v>
          </cell>
        </row>
        <row r="164">
          <cell r="B164" t="str">
            <v>BBB/Stable/--</v>
          </cell>
        </row>
        <row r="165">
          <cell r="B165" t="str">
            <v>BBB/Stable/--</v>
          </cell>
        </row>
        <row r="166">
          <cell r="B166" t="str">
            <v>BBB/Stable/--</v>
          </cell>
        </row>
        <row r="167">
          <cell r="B167" t="str">
            <v>BBB/Stable/--</v>
          </cell>
        </row>
        <row r="168">
          <cell r="B168" t="str">
            <v>BBB/Stable/--</v>
          </cell>
        </row>
        <row r="169">
          <cell r="B169" t="str">
            <v>BBB/Stable/--</v>
          </cell>
        </row>
        <row r="170">
          <cell r="B170" t="str">
            <v>BBB/Stable/--</v>
          </cell>
        </row>
        <row r="171">
          <cell r="B171" t="str">
            <v>BBB/Stable/--</v>
          </cell>
        </row>
        <row r="172">
          <cell r="B172" t="str">
            <v>BBB/Stable/--</v>
          </cell>
        </row>
        <row r="173">
          <cell r="B173" t="str">
            <v>BBB/Stable/A-2</v>
          </cell>
        </row>
        <row r="174">
          <cell r="B174" t="str">
            <v>BBB/Stable/A-2</v>
          </cell>
        </row>
        <row r="175">
          <cell r="B175" t="str">
            <v>BBB/Stable/A-2</v>
          </cell>
        </row>
        <row r="176">
          <cell r="B176" t="str">
            <v>BBB/Stable/A-2</v>
          </cell>
        </row>
        <row r="177">
          <cell r="B177" t="str">
            <v>BBB/Stable/--</v>
          </cell>
        </row>
        <row r="178">
          <cell r="B178" t="str">
            <v>BBB/Stable/--</v>
          </cell>
        </row>
        <row r="179">
          <cell r="B179" t="str">
            <v>BBB/Stable/--</v>
          </cell>
        </row>
        <row r="180">
          <cell r="B180" t="str">
            <v>BBB/Stable/--</v>
          </cell>
        </row>
        <row r="181">
          <cell r="B181" t="str">
            <v>BBB/Stable/A-2</v>
          </cell>
        </row>
        <row r="182">
          <cell r="B182" t="str">
            <v>BBB/Stable/--</v>
          </cell>
        </row>
        <row r="183">
          <cell r="B183" t="str">
            <v>BBB/Stable/--</v>
          </cell>
        </row>
        <row r="184">
          <cell r="B184" t="str">
            <v>BBB/Stable/--</v>
          </cell>
        </row>
        <row r="185">
          <cell r="B185" t="str">
            <v>BBB/Stable/--</v>
          </cell>
        </row>
        <row r="186">
          <cell r="B186" t="str">
            <v>BBB/Stable/A-2</v>
          </cell>
        </row>
        <row r="187">
          <cell r="B187" t="str">
            <v>BBB/Stable/--</v>
          </cell>
        </row>
        <row r="188">
          <cell r="B188" t="str">
            <v>BBB/Stable/A-2</v>
          </cell>
        </row>
        <row r="189">
          <cell r="B189" t="str">
            <v>BBB/Stable/--</v>
          </cell>
        </row>
        <row r="190">
          <cell r="B190" t="str">
            <v>BBB/Stable/A-2</v>
          </cell>
        </row>
        <row r="191">
          <cell r="B191" t="str">
            <v>BBB/Stable/--</v>
          </cell>
        </row>
        <row r="192">
          <cell r="B192" t="str">
            <v>BBB/Stable/A-2</v>
          </cell>
        </row>
        <row r="193">
          <cell r="B193" t="str">
            <v>BBB/Stable/A-2</v>
          </cell>
        </row>
        <row r="194">
          <cell r="B194" t="str">
            <v>BBB/Stable/--</v>
          </cell>
        </row>
        <row r="195">
          <cell r="B195" t="str">
            <v>BBB/Stable/--</v>
          </cell>
        </row>
        <row r="196">
          <cell r="B196" t="str">
            <v>BBB/Stable/--</v>
          </cell>
        </row>
        <row r="197">
          <cell r="B197" t="str">
            <v>BBB-/Watch Pos/--</v>
          </cell>
        </row>
        <row r="198">
          <cell r="B198" t="str">
            <v>BBB-/Watch Pos/--</v>
          </cell>
        </row>
        <row r="199">
          <cell r="B199" t="str">
            <v>BBB-/Watch Pos/--</v>
          </cell>
        </row>
        <row r="200">
          <cell r="B200" t="str">
            <v>BBB-/Positive/--</v>
          </cell>
        </row>
        <row r="201">
          <cell r="B201" t="str">
            <v>BBB-/Positive/--</v>
          </cell>
        </row>
        <row r="202">
          <cell r="B202" t="str">
            <v>BBB-/Positive/--</v>
          </cell>
        </row>
        <row r="203">
          <cell r="B203" t="str">
            <v>BBB-/Stable/--</v>
          </cell>
        </row>
        <row r="204">
          <cell r="B204" t="str">
            <v>BBB-/Stable/--</v>
          </cell>
        </row>
        <row r="205">
          <cell r="B205" t="str">
            <v>BBB-/Stable/--</v>
          </cell>
        </row>
        <row r="206">
          <cell r="B206" t="str">
            <v>BBB-/Stable/--</v>
          </cell>
        </row>
        <row r="207">
          <cell r="B207" t="str">
            <v>BBB-/Stable/--</v>
          </cell>
        </row>
        <row r="208">
          <cell r="B208" t="str">
            <v>BBB-/Stable/--</v>
          </cell>
        </row>
        <row r="209">
          <cell r="B209" t="str">
            <v>BBB-/Stable/--</v>
          </cell>
        </row>
        <row r="210">
          <cell r="B210" t="str">
            <v>BBB-/Stable/--</v>
          </cell>
        </row>
        <row r="211">
          <cell r="B211" t="str">
            <v>BBB-/Stable/A-3</v>
          </cell>
        </row>
        <row r="212">
          <cell r="B212" t="str">
            <v>BBB-/Stable/--</v>
          </cell>
        </row>
        <row r="213">
          <cell r="B213" t="str">
            <v>BBB-/Stable/--</v>
          </cell>
        </row>
        <row r="214">
          <cell r="B214" t="str">
            <v>BBB-/Stable/--</v>
          </cell>
        </row>
        <row r="215">
          <cell r="B215" t="str">
            <v>BBB-/Stable/--</v>
          </cell>
        </row>
        <row r="216">
          <cell r="B216" t="str">
            <v>BBB-/Stable/--</v>
          </cell>
        </row>
        <row r="217">
          <cell r="B217" t="str">
            <v>BBB-/Stable/--</v>
          </cell>
        </row>
        <row r="218">
          <cell r="B218" t="str">
            <v>BBB-/Stable/A-3</v>
          </cell>
        </row>
        <row r="219">
          <cell r="B219" t="str">
            <v>BBB-/Stable/--</v>
          </cell>
        </row>
        <row r="220">
          <cell r="B220" t="str">
            <v>BBB-/Stable/A-3</v>
          </cell>
        </row>
        <row r="221">
          <cell r="B221" t="str">
            <v>BBB-/Stable/--</v>
          </cell>
        </row>
        <row r="222">
          <cell r="B222" t="str">
            <v>BBB-/Stable/--</v>
          </cell>
        </row>
        <row r="223">
          <cell r="B223" t="str">
            <v>BBB-/Stable/A-3</v>
          </cell>
        </row>
        <row r="224">
          <cell r="B224" t="str">
            <v>BBB-/Stable/--</v>
          </cell>
        </row>
        <row r="225">
          <cell r="B225" t="str">
            <v>BB+/Positive/--</v>
          </cell>
        </row>
        <row r="226">
          <cell r="B226" t="str">
            <v>BB+/Stable/--</v>
          </cell>
        </row>
        <row r="227">
          <cell r="B227" t="str">
            <v>BB+/Stable/--</v>
          </cell>
        </row>
        <row r="228">
          <cell r="B228" t="str">
            <v>BB/Stable/--</v>
          </cell>
        </row>
        <row r="229">
          <cell r="B229" t="str">
            <v>BB/Stable/--</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snloffice"/>
      <sheetName val="Water Data"/>
      <sheetName val="Return on Equity"/>
      <sheetName val="2016, 2017 Authorized ROE"/>
      <sheetName val="2016, 2017 VI ROE"/>
      <sheetName val="___snlofficequeries"/>
      <sheetName val="ROEs1"/>
      <sheetName val="ROEs2"/>
      <sheetName val="Return on Equity 2016-2018"/>
      <sheetName val="ROE VI Electric 2016 - 2018"/>
      <sheetName val="Figure 2 Utility CapEx"/>
      <sheetName val="Figure 3 FFR"/>
      <sheetName val="Table 4 BCFF"/>
      <sheetName val="Table 5 BCFF 30yr"/>
      <sheetName val="Table 7 GDP Forecasts"/>
      <sheetName val="Table 10 LT Expected Return"/>
      <sheetName val="Figure 2 RRA Table 1"/>
      <sheetName val="Figure 2 RRA Table 3"/>
      <sheetName val="Figure 3 Data"/>
      <sheetName val="Figure 3 Fedfunds"/>
      <sheetName val="Figure 3 Daily Moodys Yields"/>
      <sheetName val="Figure 3 Treasury"/>
      <sheetName val="Table 4&amp;5 Long-Range Estimates "/>
      <sheetName val="Table 4&amp;5 Consensus Forecasts"/>
      <sheetName val="Table 7 Blue Chip"/>
      <sheetName val="Table 7 GDP-EIA 2022"/>
      <sheetName val="Table 7 CBO LT Proj, July 2022"/>
      <sheetName val="Table 7 Moodys GDP 2023"/>
      <sheetName val="Table 7 GDP-SocSec 2022"/>
      <sheetName val="Table 7 GDP-EconomistMI 2022"/>
      <sheetName val="Table 7 GDP-BEA Aug 2022"/>
      <sheetName val="Table 7 - VI_G6-10"/>
      <sheetName val="Data 2"/>
      <sheetName val="Data for Rate Case ROE"/>
      <sheetName val="Quarterly Return on Equity"/>
      <sheetName val="2016- 2018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2">
          <cell r="B2" t="str">
            <v>Blue Chip Economic Indicators</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bo.gov/publication/61187" TargetMode="External"/><Relationship Id="rId2" Type="http://schemas.openxmlformats.org/officeDocument/2006/relationships/hyperlink" Target="https://www.capitaliq.spglobal.com/web/client?auth=inherit&amp;overridecdc=1&amp;" TargetMode="External"/><Relationship Id="rId1" Type="http://schemas.openxmlformats.org/officeDocument/2006/relationships/hyperlink" Target="https://www.ssa.gov/OACT/TR/2025/"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ia.gov/outlooks/aeo/data/browse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ssa.gov/oact/TR/index.html"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apps.bea.gov/iTable/?reqid=19&amp;step=2&amp;isuri=1&amp;categories=surve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58BB8-0B48-4AEE-A672-9BF85DA98299}">
  <sheetPr>
    <tabColor rgb="FFFFFF00"/>
  </sheetPr>
  <dimension ref="A2:AB43"/>
  <sheetViews>
    <sheetView showGridLines="0" tabSelected="1" showOutlineSymbols="0" workbookViewId="0">
      <selection activeCell="D4" sqref="D4:K28"/>
    </sheetView>
  </sheetViews>
  <sheetFormatPr defaultColWidth="7.625" defaultRowHeight="14.25" x14ac:dyDescent="0.2"/>
  <cols>
    <col min="1" max="1" width="2.375" style="10" bestFit="1" customWidth="1"/>
    <col min="2" max="3" width="2" style="1" customWidth="1"/>
    <col min="4" max="4" width="2.375" style="1" customWidth="1"/>
    <col min="5" max="5" width="25.625" style="1" customWidth="1"/>
    <col min="6" max="6" width="1.875" style="1" bestFit="1" customWidth="1"/>
    <col min="7" max="7" width="9.5" style="1" bestFit="1" customWidth="1"/>
    <col min="8" max="8" width="7.875" style="1" bestFit="1" customWidth="1"/>
    <col min="9" max="9" width="8" style="1" customWidth="1"/>
    <col min="10" max="10" width="8.5" style="1" customWidth="1"/>
    <col min="11" max="11" width="2.625" style="1" customWidth="1"/>
    <col min="12" max="12" width="2" style="1" customWidth="1"/>
    <col min="13" max="13" width="7.625" style="1"/>
    <col min="14" max="14" width="2.375" style="1" customWidth="1"/>
    <col min="15" max="15" width="7.625" style="1"/>
    <col min="16" max="16" width="17" style="1" customWidth="1"/>
    <col min="17" max="17" width="15.125" style="1" bestFit="1" customWidth="1"/>
    <col min="18" max="18" width="8.375" style="1" customWidth="1"/>
    <col min="19" max="21" width="7.625" style="1"/>
    <col min="22" max="22" width="1" style="1" customWidth="1"/>
    <col min="23" max="16384" width="7.625" style="1"/>
  </cols>
  <sheetData>
    <row r="2" spans="3:21" x14ac:dyDescent="0.2">
      <c r="E2" s="1" t="s">
        <v>0</v>
      </c>
    </row>
    <row r="3" spans="3:21" ht="15" thickBot="1" x14ac:dyDescent="0.25"/>
    <row r="4" spans="3:21" x14ac:dyDescent="0.2">
      <c r="D4" s="2"/>
      <c r="E4" s="3"/>
      <c r="F4" s="3"/>
      <c r="G4" s="3"/>
      <c r="H4" s="3"/>
      <c r="I4" s="3"/>
      <c r="J4" s="3"/>
      <c r="K4" s="4"/>
    </row>
    <row r="5" spans="3:21" ht="15" x14ac:dyDescent="0.25">
      <c r="D5" s="5"/>
      <c r="E5" s="166" t="s">
        <v>841</v>
      </c>
      <c r="F5" s="166"/>
      <c r="G5" s="166"/>
      <c r="H5" s="166"/>
      <c r="I5" s="166"/>
      <c r="J5" s="166"/>
      <c r="K5" s="6"/>
      <c r="O5" s="166"/>
      <c r="P5" s="166"/>
      <c r="Q5" s="166"/>
      <c r="R5" s="166"/>
      <c r="S5" s="166"/>
      <c r="T5" s="166"/>
      <c r="U5" s="166"/>
    </row>
    <row r="6" spans="3:21" ht="15" x14ac:dyDescent="0.25">
      <c r="D6" s="5"/>
      <c r="E6" s="7"/>
      <c r="F6" s="7"/>
      <c r="G6" s="7"/>
      <c r="H6" s="7"/>
      <c r="I6" s="7"/>
      <c r="J6" s="7"/>
      <c r="K6" s="6"/>
      <c r="O6" s="7"/>
      <c r="P6" s="7"/>
      <c r="Q6" s="7"/>
      <c r="R6" s="7"/>
      <c r="S6" s="7"/>
      <c r="T6" s="7"/>
      <c r="U6" s="7"/>
    </row>
    <row r="7" spans="3:21" ht="15" x14ac:dyDescent="0.25">
      <c r="D7" s="5"/>
      <c r="E7" s="167" t="s">
        <v>0</v>
      </c>
      <c r="F7" s="167"/>
      <c r="G7" s="167"/>
      <c r="H7" s="167"/>
      <c r="I7" s="167"/>
      <c r="J7" s="167"/>
      <c r="K7" s="6"/>
      <c r="O7" s="167"/>
      <c r="P7" s="167"/>
      <c r="Q7" s="167"/>
      <c r="R7" s="167"/>
      <c r="S7" s="167"/>
      <c r="T7" s="167"/>
      <c r="U7" s="167"/>
    </row>
    <row r="8" spans="3:21" x14ac:dyDescent="0.2">
      <c r="D8" s="5"/>
      <c r="K8" s="6"/>
    </row>
    <row r="9" spans="3:21" ht="15" x14ac:dyDescent="0.25">
      <c r="D9" s="5"/>
      <c r="E9" s="7"/>
      <c r="F9" s="7"/>
      <c r="G9" s="7" t="s">
        <v>1</v>
      </c>
      <c r="H9" s="7" t="s">
        <v>2</v>
      </c>
      <c r="I9" s="7"/>
      <c r="J9" s="7" t="s">
        <v>3</v>
      </c>
      <c r="K9" s="6"/>
      <c r="O9" s="7"/>
      <c r="P9" s="7"/>
      <c r="Q9" s="7"/>
      <c r="R9" s="7"/>
      <c r="S9" s="7"/>
      <c r="T9" s="7"/>
      <c r="U9" s="7"/>
    </row>
    <row r="10" spans="3:21" ht="15" x14ac:dyDescent="0.25">
      <c r="D10" s="5"/>
      <c r="E10" s="8" t="s">
        <v>4</v>
      </c>
      <c r="F10" s="7"/>
      <c r="G10" s="8" t="s">
        <v>5</v>
      </c>
      <c r="H10" s="8" t="s">
        <v>6</v>
      </c>
      <c r="I10" s="8" t="s">
        <v>7</v>
      </c>
      <c r="J10" s="8" t="s">
        <v>8</v>
      </c>
      <c r="K10" s="6"/>
      <c r="O10" s="167"/>
      <c r="P10" s="167"/>
      <c r="Q10" s="8"/>
      <c r="R10" s="8"/>
      <c r="S10" s="8"/>
      <c r="T10" s="8"/>
      <c r="U10" s="8"/>
    </row>
    <row r="11" spans="3:21" x14ac:dyDescent="0.2">
      <c r="D11" s="5"/>
      <c r="E11" s="9"/>
      <c r="F11" s="9"/>
      <c r="G11" s="9"/>
      <c r="H11" s="9"/>
      <c r="I11" s="9"/>
      <c r="J11" s="9"/>
      <c r="K11" s="6"/>
      <c r="O11" s="9"/>
      <c r="P11" s="9"/>
      <c r="Q11" s="9"/>
      <c r="R11" s="9"/>
      <c r="S11" s="9"/>
      <c r="T11" s="9"/>
      <c r="U11" s="9"/>
    </row>
    <row r="12" spans="3:21" ht="16.5" x14ac:dyDescent="0.2">
      <c r="C12" s="10">
        <v>1</v>
      </c>
      <c r="D12" s="5"/>
      <c r="E12" s="1" t="str">
        <f>'Table 7 Blue Chip'!B2</f>
        <v>Blue Chip Financial Forecasts</v>
      </c>
      <c r="F12" s="11" t="s">
        <v>9</v>
      </c>
      <c r="G12" s="12" t="s">
        <v>10</v>
      </c>
      <c r="H12" s="13">
        <f>'Table 7 Blue Chip'!E6</f>
        <v>1.95E-2</v>
      </c>
      <c r="I12" s="13">
        <f>'Table 7 Blue Chip'!E7</f>
        <v>2.1000000000000001E-2</v>
      </c>
      <c r="J12" s="13">
        <f>'Table 7 Blue Chip'!E9</f>
        <v>4.0909499999999932E-2</v>
      </c>
      <c r="K12" s="6"/>
      <c r="O12" s="14"/>
      <c r="P12" s="15"/>
      <c r="Q12" s="16"/>
      <c r="R12" s="12"/>
      <c r="S12" s="17"/>
      <c r="T12" s="17"/>
      <c r="U12" s="17"/>
    </row>
    <row r="13" spans="3:21" s="1" customFormat="1" ht="16.5" x14ac:dyDescent="0.2">
      <c r="C13" s="10">
        <v>2</v>
      </c>
      <c r="D13" s="18"/>
      <c r="E13" s="1" t="s">
        <v>11</v>
      </c>
      <c r="G13" s="12" t="str">
        <f>'Table 7 GDP-EIA 2025'!J6&amp;" Yrs"</f>
        <v>26 Yrs</v>
      </c>
      <c r="H13" s="13">
        <f>'Table 7 GDP-EIA 2025'!J8</f>
        <v>1.76176406864752E-2</v>
      </c>
      <c r="I13" s="13">
        <f>'Table 7 GDP-EIA 2025'!J9</f>
        <v>2.0913835024100269E-2</v>
      </c>
      <c r="J13" s="13">
        <f>'Table 7 GDP-EIA 2025'!J11</f>
        <v>3.8899928141406193E-2</v>
      </c>
      <c r="K13" s="6"/>
      <c r="N13" s="10"/>
      <c r="Q13" s="16"/>
      <c r="R13" s="12"/>
      <c r="S13" s="17"/>
      <c r="T13" s="17"/>
      <c r="U13" s="17"/>
    </row>
    <row r="14" spans="3:21" ht="16.5" x14ac:dyDescent="0.2">
      <c r="C14" s="10">
        <v>3</v>
      </c>
      <c r="D14" s="18"/>
      <c r="E14" s="1" t="s">
        <v>12</v>
      </c>
      <c r="G14" s="12" t="str">
        <f>'Table 7 CBO LT Proj, March 2025'!D6&amp;" Yrs"</f>
        <v>30 Yrs</v>
      </c>
      <c r="H14" s="13">
        <f>'Table 7 CBO LT Proj, March 2025'!D8</f>
        <v>1.5896693639436243E-2</v>
      </c>
      <c r="I14" s="13">
        <f>'Table 7 CBO LT Proj, March 2025'!D9</f>
        <v>2.0313177098552959E-2</v>
      </c>
      <c r="J14" s="13">
        <f>'Table 7 CBO LT Proj, March 2025'!D11</f>
        <v>3.6532783091168586E-2</v>
      </c>
      <c r="K14" s="6"/>
      <c r="N14" s="10"/>
      <c r="Q14" s="19"/>
      <c r="R14" s="12"/>
      <c r="S14" s="17"/>
      <c r="T14" s="17"/>
      <c r="U14" s="17"/>
    </row>
    <row r="15" spans="3:21" ht="16.5" x14ac:dyDescent="0.2">
      <c r="C15" s="10">
        <v>4</v>
      </c>
      <c r="D15" s="18"/>
      <c r="E15" s="1" t="s">
        <v>13</v>
      </c>
      <c r="G15" s="20" t="str">
        <f>+'Table 7 Moodys GDP 2024'!F323&amp;" Yrs"</f>
        <v>30 Yrs</v>
      </c>
      <c r="H15" s="13">
        <f>'Table 7 Moodys GDP 2024'!F325</f>
        <v>2.0374993518482487E-2</v>
      </c>
      <c r="I15" s="13">
        <f>'Table 7 Moodys GDP 2024'!F326</f>
        <v>2.1356898997812346E-2</v>
      </c>
      <c r="J15" s="13">
        <f>'Table 7 Moodys GDP 2024'!F328</f>
        <v>4.216703919495024E-2</v>
      </c>
      <c r="K15" s="6"/>
      <c r="N15" s="10"/>
      <c r="Q15" s="16"/>
      <c r="R15" s="20"/>
      <c r="S15" s="17"/>
      <c r="T15" s="17"/>
      <c r="U15" s="17"/>
    </row>
    <row r="16" spans="3:21" ht="16.5" x14ac:dyDescent="0.2">
      <c r="C16" s="10">
        <v>5</v>
      </c>
      <c r="D16" s="18"/>
      <c r="E16" s="1" t="s">
        <v>14</v>
      </c>
      <c r="G16" s="12" t="str">
        <f>'Table 7 GDP-SocSec 2025'!A5&amp;" Yrs"</f>
        <v>75 Yrs</v>
      </c>
      <c r="H16" s="13">
        <f>'Table 7 GDP-SocSec 2025'!H5</f>
        <v>1.5352782344022931E-2</v>
      </c>
      <c r="I16" s="13">
        <f>'Table 7 GDP-SocSec 2025'!F8</f>
        <v>2.401247448404531E-2</v>
      </c>
      <c r="J16" s="13">
        <f>'Table 7 GDP-SocSec 2025'!F5</f>
        <v>3.9733915122363239E-2</v>
      </c>
      <c r="K16" s="6"/>
      <c r="N16" s="10"/>
      <c r="Q16" s="16"/>
      <c r="R16" s="12"/>
      <c r="S16" s="17"/>
      <c r="T16" s="17"/>
      <c r="U16" s="17"/>
    </row>
    <row r="17" spans="2:21" ht="16.5" x14ac:dyDescent="0.2">
      <c r="C17" s="10">
        <v>6</v>
      </c>
      <c r="D17" s="18"/>
      <c r="E17" s="1" t="s">
        <v>15</v>
      </c>
      <c r="G17" s="12" t="str">
        <f>'Table 7 GDP-EconomistMI 2025'!D6&amp;" Yrs"</f>
        <v>31 Yrs</v>
      </c>
      <c r="H17" s="13">
        <f>'Table 7 GDP-EconomistMI 2025'!D8</f>
        <v>1.6384754874817276E-2</v>
      </c>
      <c r="I17" s="13">
        <f>'Table 7 GDP-EconomistMI 2025'!D9</f>
        <v>2.3002130887973093E-2</v>
      </c>
      <c r="J17" s="13">
        <f>'Table 7 GDP-EconomistMI 2025'!D11</f>
        <v>3.9763770038988344E-2</v>
      </c>
      <c r="K17" s="6"/>
      <c r="N17" s="10"/>
      <c r="Q17" s="16"/>
      <c r="R17" s="12"/>
      <c r="S17" s="17"/>
      <c r="T17" s="17"/>
      <c r="U17" s="17"/>
    </row>
    <row r="18" spans="2:21" x14ac:dyDescent="0.2">
      <c r="B18" s="10"/>
      <c r="C18" s="10"/>
      <c r="D18" s="18"/>
      <c r="E18" s="1" t="s">
        <v>16</v>
      </c>
      <c r="H18" s="17"/>
      <c r="I18" s="17"/>
      <c r="J18" s="17"/>
      <c r="K18" s="6"/>
      <c r="N18" s="10"/>
      <c r="S18" s="17"/>
      <c r="T18" s="17"/>
      <c r="U18" s="17"/>
    </row>
    <row r="19" spans="2:21" x14ac:dyDescent="0.2">
      <c r="B19" s="10"/>
      <c r="C19" s="10"/>
      <c r="D19" s="18"/>
      <c r="E19" s="1" t="s">
        <v>17</v>
      </c>
      <c r="H19" s="17"/>
      <c r="I19" s="17"/>
      <c r="J19" s="17"/>
      <c r="K19" s="6"/>
      <c r="N19" s="10"/>
      <c r="S19" s="17"/>
      <c r="T19" s="17"/>
      <c r="U19" s="17"/>
    </row>
    <row r="20" spans="2:21" ht="16.5" x14ac:dyDescent="0.2">
      <c r="B20" s="10"/>
      <c r="C20" s="10"/>
      <c r="D20" s="18"/>
      <c r="E20" s="14" t="s">
        <v>18</v>
      </c>
      <c r="H20" s="17"/>
      <c r="I20" s="17"/>
      <c r="J20" s="17"/>
      <c r="K20" s="6"/>
      <c r="N20" s="10"/>
      <c r="S20" s="17"/>
      <c r="T20" s="17"/>
      <c r="U20" s="17"/>
    </row>
    <row r="21" spans="2:21" ht="16.5" x14ac:dyDescent="0.2">
      <c r="B21" s="10"/>
      <c r="C21" s="10"/>
      <c r="D21" s="18"/>
      <c r="E21" s="1" t="s">
        <v>19</v>
      </c>
      <c r="H21" s="17"/>
      <c r="I21" s="17"/>
      <c r="J21" s="17"/>
      <c r="K21" s="6"/>
      <c r="N21" s="10"/>
      <c r="S21" s="17"/>
      <c r="T21" s="17"/>
      <c r="U21" s="17"/>
    </row>
    <row r="22" spans="2:21" x14ac:dyDescent="0.2">
      <c r="B22" s="10"/>
      <c r="C22" s="10"/>
      <c r="D22" s="18"/>
      <c r="E22" s="14" t="s">
        <v>20</v>
      </c>
      <c r="H22" s="17"/>
      <c r="I22" s="17"/>
      <c r="J22" s="17"/>
      <c r="K22" s="6"/>
      <c r="N22" s="10"/>
      <c r="S22" s="17"/>
      <c r="T22" s="17"/>
      <c r="U22" s="17"/>
    </row>
    <row r="23" spans="2:21" ht="16.5" x14ac:dyDescent="0.2">
      <c r="B23" s="10"/>
      <c r="C23" s="10"/>
      <c r="D23" s="18"/>
      <c r="E23" s="14" t="s">
        <v>21</v>
      </c>
      <c r="H23" s="17"/>
      <c r="I23" s="17"/>
      <c r="J23" s="17"/>
      <c r="K23" s="6"/>
      <c r="N23" s="10"/>
      <c r="S23" s="17"/>
      <c r="T23" s="17"/>
      <c r="U23" s="17"/>
    </row>
    <row r="24" spans="2:21" ht="16.5" x14ac:dyDescent="0.2">
      <c r="B24" s="10"/>
      <c r="C24" s="10"/>
      <c r="D24" s="18"/>
      <c r="E24" s="14" t="s">
        <v>22</v>
      </c>
      <c r="H24" s="17"/>
      <c r="I24" s="17"/>
      <c r="J24" s="17"/>
      <c r="K24" s="6"/>
      <c r="N24" s="10"/>
      <c r="S24" s="17"/>
      <c r="T24" s="17"/>
      <c r="U24" s="17"/>
    </row>
    <row r="25" spans="2:21" ht="16.5" x14ac:dyDescent="0.2">
      <c r="B25" s="10"/>
      <c r="C25" s="10"/>
      <c r="D25" s="18"/>
      <c r="E25" s="14" t="s">
        <v>23</v>
      </c>
      <c r="H25" s="17"/>
      <c r="I25" s="17"/>
      <c r="J25" s="17"/>
      <c r="K25" s="6"/>
      <c r="N25" s="10"/>
      <c r="S25" s="17"/>
      <c r="T25" s="17"/>
      <c r="U25" s="17"/>
    </row>
    <row r="26" spans="2:21" x14ac:dyDescent="0.2">
      <c r="B26" s="10"/>
      <c r="C26" s="10"/>
      <c r="D26" s="18"/>
      <c r="E26" s="14" t="s">
        <v>24</v>
      </c>
      <c r="H26" s="17"/>
      <c r="I26" s="17"/>
      <c r="J26" s="17"/>
      <c r="K26" s="6"/>
      <c r="N26" s="10"/>
      <c r="S26" s="17"/>
      <c r="T26" s="17"/>
      <c r="U26" s="17"/>
    </row>
    <row r="27" spans="2:21" ht="16.5" x14ac:dyDescent="0.2">
      <c r="B27" s="10"/>
      <c r="C27" s="10"/>
      <c r="D27" s="18"/>
      <c r="E27" s="14" t="s">
        <v>25</v>
      </c>
      <c r="H27" s="17"/>
      <c r="I27" s="17"/>
      <c r="J27" s="17"/>
      <c r="K27" s="6"/>
      <c r="N27" s="10"/>
      <c r="S27" s="17"/>
      <c r="T27" s="17"/>
      <c r="U27" s="17"/>
    </row>
    <row r="28" spans="2:21" ht="15" thickBot="1" x14ac:dyDescent="0.25">
      <c r="D28" s="21"/>
      <c r="E28" s="22"/>
      <c r="F28" s="22"/>
      <c r="G28" s="22"/>
      <c r="H28" s="22"/>
      <c r="I28" s="22"/>
      <c r="J28" s="22"/>
      <c r="K28" s="23"/>
    </row>
    <row r="30" spans="2:21" x14ac:dyDescent="0.2">
      <c r="E30" s="14" t="s">
        <v>26</v>
      </c>
    </row>
    <row r="32" spans="2:21" ht="15" x14ac:dyDescent="0.2">
      <c r="D32" s="1">
        <v>1</v>
      </c>
      <c r="E32" s="24" t="str">
        <f>'[6]Table 7 Blue Chip'!B2</f>
        <v>Blue Chip Economic Indicators</v>
      </c>
      <c r="F32" s="25"/>
      <c r="G32" s="26"/>
      <c r="H32" s="24"/>
      <c r="I32" s="24"/>
      <c r="J32" s="24"/>
      <c r="K32" s="24"/>
      <c r="L32" s="24"/>
      <c r="M32" s="24"/>
      <c r="N32" s="24"/>
      <c r="O32" s="24"/>
      <c r="P32" s="27" t="str">
        <f>'Table 7 Blue Chip'!B3</f>
        <v>June 2, 2025.</v>
      </c>
      <c r="Q32" s="28"/>
      <c r="R32" s="1" t="s">
        <v>27</v>
      </c>
    </row>
    <row r="33" spans="1:28" ht="15" x14ac:dyDescent="0.2">
      <c r="A33" s="164"/>
      <c r="D33" s="1">
        <v>2</v>
      </c>
      <c r="E33" s="24" t="s">
        <v>28</v>
      </c>
      <c r="F33" s="25"/>
      <c r="G33" s="26"/>
      <c r="H33" s="24"/>
      <c r="I33" s="24"/>
      <c r="J33" s="24"/>
      <c r="K33" s="24"/>
      <c r="L33" s="24"/>
      <c r="M33" s="24"/>
      <c r="N33" s="24"/>
      <c r="O33" s="24"/>
      <c r="P33" s="28" t="s">
        <v>29</v>
      </c>
      <c r="Q33" s="28"/>
      <c r="R33" s="14" t="s">
        <v>30</v>
      </c>
      <c r="S33" s="28"/>
      <c r="U33" s="29"/>
      <c r="V33" s="29"/>
      <c r="W33" s="29"/>
      <c r="X33" s="29"/>
      <c r="Y33" s="29"/>
      <c r="Z33" s="29"/>
      <c r="AA33" s="29"/>
    </row>
    <row r="34" spans="1:28" s="29" customFormat="1" ht="15" x14ac:dyDescent="0.2">
      <c r="A34" s="164"/>
      <c r="B34" s="30"/>
      <c r="C34" s="30"/>
      <c r="D34" s="30"/>
      <c r="E34" s="165" t="s">
        <v>31</v>
      </c>
      <c r="F34" s="165"/>
      <c r="G34" s="165"/>
      <c r="H34" s="165"/>
      <c r="I34" s="165"/>
      <c r="J34" s="165"/>
      <c r="K34" s="165"/>
      <c r="L34" s="165"/>
      <c r="M34" s="165"/>
      <c r="N34" s="165"/>
      <c r="O34" s="165"/>
      <c r="P34" s="31"/>
      <c r="Q34" s="31"/>
      <c r="S34" s="31"/>
    </row>
    <row r="35" spans="1:28" s="29" customFormat="1" ht="14.25" customHeight="1" x14ac:dyDescent="0.2">
      <c r="A35" s="30"/>
      <c r="B35" s="30"/>
      <c r="C35" s="30"/>
      <c r="D35" s="30">
        <v>3</v>
      </c>
      <c r="E35" s="160" t="s">
        <v>32</v>
      </c>
      <c r="F35" s="160"/>
      <c r="G35" s="160"/>
      <c r="H35" s="160"/>
      <c r="I35" s="160"/>
      <c r="J35" s="160"/>
      <c r="K35" s="160"/>
      <c r="L35" s="160"/>
      <c r="M35" s="160"/>
      <c r="N35" s="160"/>
      <c r="O35" s="160"/>
      <c r="P35" s="32" t="s">
        <v>33</v>
      </c>
      <c r="Q35" s="32"/>
      <c r="R35" s="33" t="s">
        <v>34</v>
      </c>
    </row>
    <row r="36" spans="1:28" s="29" customFormat="1" ht="15" x14ac:dyDescent="0.2">
      <c r="A36" s="30"/>
      <c r="B36" s="30"/>
      <c r="C36" s="30"/>
      <c r="D36" s="30"/>
      <c r="E36" s="34" t="s">
        <v>35</v>
      </c>
      <c r="F36" s="35"/>
      <c r="G36" s="35"/>
      <c r="H36" s="35"/>
      <c r="I36" s="35"/>
      <c r="J36" s="35"/>
      <c r="K36" s="35"/>
      <c r="L36" s="35"/>
      <c r="M36" s="35"/>
      <c r="N36" s="35"/>
      <c r="O36" s="35"/>
      <c r="P36" s="32"/>
      <c r="Q36" s="32"/>
    </row>
    <row r="37" spans="1:28" s="29" customFormat="1" ht="14.25" customHeight="1" x14ac:dyDescent="0.2">
      <c r="A37" s="30"/>
      <c r="B37" s="30"/>
      <c r="C37" s="30"/>
      <c r="D37" s="30">
        <v>4</v>
      </c>
      <c r="E37" s="161" t="s">
        <v>36</v>
      </c>
      <c r="F37" s="161"/>
      <c r="G37" s="161"/>
      <c r="H37" s="161"/>
      <c r="I37" s="161"/>
      <c r="J37" s="161"/>
      <c r="K37" s="161"/>
      <c r="L37" s="161"/>
      <c r="M37" s="161"/>
      <c r="N37" s="161"/>
      <c r="O37" s="161"/>
      <c r="P37" s="31">
        <v>45817</v>
      </c>
      <c r="Q37" s="32"/>
      <c r="R37" s="29" t="s">
        <v>37</v>
      </c>
    </row>
    <row r="38" spans="1:28" s="29" customFormat="1" ht="15" x14ac:dyDescent="0.2">
      <c r="A38" s="30"/>
      <c r="B38" s="30"/>
      <c r="C38" s="30"/>
      <c r="D38" s="30"/>
      <c r="E38" s="36" t="s">
        <v>38</v>
      </c>
      <c r="F38" s="35"/>
      <c r="G38" s="35"/>
      <c r="H38" s="35"/>
      <c r="I38" s="35"/>
      <c r="J38" s="35"/>
      <c r="K38" s="35"/>
      <c r="L38" s="35"/>
      <c r="M38" s="35"/>
      <c r="N38" s="35"/>
      <c r="O38" s="35"/>
      <c r="P38" s="32"/>
      <c r="Q38" s="32"/>
      <c r="R38" s="37" t="s">
        <v>39</v>
      </c>
    </row>
    <row r="39" spans="1:28" s="29" customFormat="1" ht="14.25" customHeight="1" x14ac:dyDescent="0.2">
      <c r="A39" s="30"/>
      <c r="B39" s="30"/>
      <c r="C39" s="30"/>
      <c r="D39" s="30">
        <v>5</v>
      </c>
      <c r="E39" s="161" t="s">
        <v>40</v>
      </c>
      <c r="F39" s="161"/>
      <c r="G39" s="161"/>
      <c r="H39" s="161"/>
      <c r="I39" s="161"/>
      <c r="J39" s="161"/>
      <c r="K39" s="161"/>
      <c r="L39" s="161"/>
      <c r="M39" s="161"/>
      <c r="N39" s="161"/>
      <c r="O39" s="161"/>
      <c r="P39" s="32" t="s">
        <v>41</v>
      </c>
      <c r="Q39" s="32"/>
      <c r="R39" s="29" t="s">
        <v>42</v>
      </c>
      <c r="U39" s="38"/>
      <c r="V39" s="38"/>
      <c r="W39" s="38"/>
      <c r="X39" s="38"/>
      <c r="Y39" s="38"/>
      <c r="Z39" s="38"/>
      <c r="AA39" s="38"/>
      <c r="AB39" s="38"/>
    </row>
    <row r="40" spans="1:28" s="29" customFormat="1" ht="15" x14ac:dyDescent="0.2">
      <c r="A40" s="30"/>
      <c r="B40" s="30"/>
      <c r="C40" s="30"/>
      <c r="D40" s="30"/>
      <c r="E40" s="39" t="s">
        <v>43</v>
      </c>
      <c r="F40" s="35"/>
      <c r="G40" s="35"/>
      <c r="H40" s="35"/>
      <c r="I40" s="35"/>
      <c r="J40" s="35"/>
      <c r="K40" s="35"/>
      <c r="L40" s="35"/>
      <c r="M40" s="35"/>
      <c r="N40" s="35"/>
      <c r="O40" s="35"/>
      <c r="P40" s="32"/>
      <c r="Q40" s="32"/>
      <c r="R40" s="40" t="s">
        <v>44</v>
      </c>
      <c r="U40" s="38"/>
      <c r="V40" s="38"/>
      <c r="W40" s="38"/>
      <c r="X40" s="38"/>
      <c r="Y40" s="38"/>
      <c r="Z40" s="38"/>
      <c r="AA40" s="38"/>
      <c r="AB40" s="38"/>
    </row>
    <row r="41" spans="1:28" s="29" customFormat="1" ht="14.25" customHeight="1" x14ac:dyDescent="0.2">
      <c r="A41" s="30"/>
      <c r="B41" s="30"/>
      <c r="C41" s="30"/>
      <c r="D41" s="30">
        <v>6</v>
      </c>
      <c r="E41" s="162" t="s">
        <v>45</v>
      </c>
      <c r="F41" s="162"/>
      <c r="G41" s="162"/>
      <c r="H41" s="162"/>
      <c r="I41" s="162"/>
      <c r="J41" s="162"/>
      <c r="K41" s="162"/>
      <c r="L41" s="162"/>
      <c r="M41" s="162"/>
      <c r="N41" s="162"/>
      <c r="O41" s="162"/>
      <c r="P41" s="32" t="s">
        <v>46</v>
      </c>
      <c r="Q41" s="32"/>
      <c r="R41" s="29" t="s">
        <v>47</v>
      </c>
    </row>
    <row r="42" spans="1:28" ht="29.25" customHeight="1" x14ac:dyDescent="0.2">
      <c r="A42" s="41"/>
      <c r="B42" s="42"/>
      <c r="C42" s="42"/>
      <c r="D42" s="42"/>
      <c r="E42" s="163" t="s">
        <v>48</v>
      </c>
      <c r="F42" s="163"/>
      <c r="G42" s="163"/>
      <c r="H42" s="163"/>
      <c r="I42" s="163"/>
      <c r="J42" s="163"/>
      <c r="K42" s="163"/>
      <c r="L42" s="163"/>
      <c r="M42" s="163"/>
      <c r="N42" s="24"/>
      <c r="O42" s="24"/>
    </row>
    <row r="43" spans="1:28" x14ac:dyDescent="0.2">
      <c r="A43" s="41"/>
      <c r="B43" s="42"/>
      <c r="C43" s="42"/>
      <c r="D43" s="42"/>
    </row>
  </sheetData>
  <mergeCells count="12">
    <mergeCell ref="A33:A34"/>
    <mergeCell ref="E34:O34"/>
    <mergeCell ref="E5:J5"/>
    <mergeCell ref="O5:U5"/>
    <mergeCell ref="E7:J7"/>
    <mergeCell ref="O7:U7"/>
    <mergeCell ref="O10:P10"/>
    <mergeCell ref="E35:O35"/>
    <mergeCell ref="E37:O37"/>
    <mergeCell ref="E39:O39"/>
    <mergeCell ref="E41:O41"/>
    <mergeCell ref="E42:M42"/>
  </mergeCells>
  <hyperlinks>
    <hyperlink ref="R40" r:id="rId1" xr:uid="{0BC6238F-1838-4F97-A657-C352806F6389}"/>
    <hyperlink ref="E38" location="'GDP Forecasts'!A128" display="www.economy.com" xr:uid="{447CB033-0983-4DD3-A0D0-A042F4E6A273}"/>
    <hyperlink ref="E42" r:id="rId2" location="country/economicDemographic?keycountry=US" display="https://www.capitaliq.spglobal.com/web/client?auth=inherit&amp;overridecdc=1&amp; - country/economicDemographic?keycountry=US" xr:uid="{53B88D05-91DD-4BEA-AF12-08E5FCCB8A6C}"/>
    <hyperlink ref="E36" r:id="rId3" xr:uid="{BC78C7F7-8EB9-4C2B-8D57-2423732D8C1C}"/>
  </hyperlinks>
  <pageMargins left="0.7" right="0.7" top="0.75" bottom="0.75" header="0.3" footer="0.3"/>
  <pageSetup orientation="portrait" r:id="rId4"/>
  <ignoredErrors>
    <ignoredError sqref="F1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F2553-691F-4B6E-94D2-25A8E202E127}">
  <dimension ref="B2:E13"/>
  <sheetViews>
    <sheetView showOutlineSymbols="0" workbookViewId="0">
      <selection activeCell="E28" sqref="E28"/>
    </sheetView>
  </sheetViews>
  <sheetFormatPr defaultColWidth="7.625" defaultRowHeight="14.25" x14ac:dyDescent="0.2"/>
  <cols>
    <col min="1" max="1" width="7.625" style="1"/>
    <col min="2" max="2" width="21" style="1" bestFit="1" customWidth="1"/>
    <col min="3" max="4" width="8" style="1" bestFit="1" customWidth="1"/>
    <col min="5" max="5" width="8.75" style="1" bestFit="1" customWidth="1"/>
    <col min="6" max="16384" width="7.625" style="1"/>
  </cols>
  <sheetData>
    <row r="2" spans="2:5" x14ac:dyDescent="0.2">
      <c r="B2" s="43" t="s">
        <v>49</v>
      </c>
    </row>
    <row r="3" spans="2:5" x14ac:dyDescent="0.2">
      <c r="B3" s="44" t="s">
        <v>50</v>
      </c>
    </row>
    <row r="5" spans="2:5" x14ac:dyDescent="0.2">
      <c r="C5" s="14" t="s">
        <v>51</v>
      </c>
      <c r="D5" s="14" t="s">
        <v>52</v>
      </c>
      <c r="E5" s="12" t="s">
        <v>53</v>
      </c>
    </row>
    <row r="6" spans="2:5" x14ac:dyDescent="0.2">
      <c r="B6" s="1" t="s">
        <v>54</v>
      </c>
      <c r="C6" s="45">
        <v>0.02</v>
      </c>
      <c r="D6" s="45">
        <v>1.9E-2</v>
      </c>
      <c r="E6" s="45">
        <f>AVERAGE(C6:D6)</f>
        <v>1.95E-2</v>
      </c>
    </row>
    <row r="7" spans="2:5" x14ac:dyDescent="0.2">
      <c r="B7" s="1" t="s">
        <v>55</v>
      </c>
      <c r="C7" s="45">
        <v>2.1000000000000001E-2</v>
      </c>
      <c r="D7" s="45">
        <v>2.1000000000000001E-2</v>
      </c>
      <c r="E7" s="45">
        <f>AVERAGE(C7:D7)</f>
        <v>2.1000000000000001E-2</v>
      </c>
    </row>
    <row r="9" spans="2:5" x14ac:dyDescent="0.2">
      <c r="B9" s="1" t="s">
        <v>56</v>
      </c>
      <c r="C9" s="46">
        <f>(1+C6)*(1+C7)-1</f>
        <v>4.1420000000000012E-2</v>
      </c>
      <c r="D9" s="46">
        <f>(1+D6)*(1+D7)-1</f>
        <v>4.0398999999999852E-2</v>
      </c>
      <c r="E9" s="46">
        <f>(1+E6)*(1+E7)-1</f>
        <v>4.0909499999999932E-2</v>
      </c>
    </row>
    <row r="10" spans="2:5" x14ac:dyDescent="0.2">
      <c r="E10" s="45"/>
    </row>
    <row r="12" spans="2:5" x14ac:dyDescent="0.2">
      <c r="C12" s="47"/>
    </row>
    <row r="13" spans="2:5" x14ac:dyDescent="0.2">
      <c r="E13" s="4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B77D-50FF-465C-BA9E-C1CAD753D008}">
  <dimension ref="A1:AI2830"/>
  <sheetViews>
    <sheetView showOutlineSymbols="0" workbookViewId="0">
      <selection activeCell="E28" sqref="E28"/>
    </sheetView>
  </sheetViews>
  <sheetFormatPr defaultColWidth="7.625" defaultRowHeight="15" customHeight="1" x14ac:dyDescent="0.2"/>
  <cols>
    <col min="1" max="1" width="18.625" style="48" customWidth="1"/>
    <col min="2" max="2" width="40.875" style="48" customWidth="1"/>
    <col min="3" max="4" width="7.625" style="48" customWidth="1"/>
    <col min="5" max="32" width="7.625" style="48"/>
    <col min="33" max="33" width="10" style="48" bestFit="1" customWidth="1"/>
    <col min="34" max="16384" width="7.625" style="48"/>
  </cols>
  <sheetData>
    <row r="1" spans="1:34" ht="15" customHeight="1" thickBot="1" x14ac:dyDescent="0.25">
      <c r="B1" s="49" t="s">
        <v>57</v>
      </c>
      <c r="C1" s="50">
        <v>2021</v>
      </c>
      <c r="D1" s="50">
        <v>2022</v>
      </c>
      <c r="E1" s="50">
        <v>2023</v>
      </c>
      <c r="F1" s="51">
        <v>2024</v>
      </c>
      <c r="G1" s="50">
        <v>2025</v>
      </c>
      <c r="H1" s="50">
        <v>2026</v>
      </c>
      <c r="I1" s="50">
        <v>2027</v>
      </c>
      <c r="J1" s="50">
        <v>2028</v>
      </c>
      <c r="K1" s="50">
        <v>2029</v>
      </c>
      <c r="L1" s="50">
        <v>2030</v>
      </c>
      <c r="M1" s="50">
        <v>2031</v>
      </c>
      <c r="N1" s="50">
        <v>2032</v>
      </c>
      <c r="O1" s="50">
        <v>2033</v>
      </c>
      <c r="P1" s="50">
        <v>2034</v>
      </c>
      <c r="Q1" s="50">
        <v>2035</v>
      </c>
      <c r="R1" s="50">
        <v>2036</v>
      </c>
      <c r="S1" s="50">
        <v>2037</v>
      </c>
      <c r="T1" s="50">
        <v>2038</v>
      </c>
      <c r="U1" s="50">
        <v>2039</v>
      </c>
      <c r="V1" s="50">
        <v>2040</v>
      </c>
      <c r="W1" s="50">
        <v>2041</v>
      </c>
      <c r="X1" s="50">
        <v>2042</v>
      </c>
      <c r="Y1" s="50">
        <v>2043</v>
      </c>
      <c r="Z1" s="50">
        <v>2044</v>
      </c>
      <c r="AA1" s="50">
        <v>2045</v>
      </c>
      <c r="AB1" s="50">
        <v>2046</v>
      </c>
      <c r="AC1" s="50">
        <v>2047</v>
      </c>
      <c r="AD1" s="50">
        <v>2048</v>
      </c>
      <c r="AE1" s="50">
        <v>2049</v>
      </c>
      <c r="AF1" s="50">
        <v>2050</v>
      </c>
    </row>
    <row r="2" spans="1:34" ht="15" customHeight="1" thickTop="1" x14ac:dyDescent="0.2">
      <c r="E2" s="48" t="s">
        <v>31</v>
      </c>
    </row>
    <row r="3" spans="1:34" ht="15" customHeight="1" x14ac:dyDescent="0.2">
      <c r="E3" s="52" t="s">
        <v>58</v>
      </c>
      <c r="F3" s="52" t="s">
        <v>28</v>
      </c>
      <c r="G3" s="52"/>
    </row>
    <row r="4" spans="1:34" ht="15" customHeight="1" x14ac:dyDescent="0.2">
      <c r="E4" s="52" t="s">
        <v>59</v>
      </c>
      <c r="F4" s="52" t="s">
        <v>60</v>
      </c>
      <c r="G4" s="52"/>
      <c r="I4" s="53" t="s">
        <v>61</v>
      </c>
      <c r="J4" s="53">
        <f>F13</f>
        <v>2024</v>
      </c>
    </row>
    <row r="5" spans="1:34" ht="15" customHeight="1" x14ac:dyDescent="0.2">
      <c r="E5" s="52" t="s">
        <v>62</v>
      </c>
      <c r="F5" s="52" t="s">
        <v>63</v>
      </c>
      <c r="G5" s="52"/>
      <c r="I5" s="53" t="s">
        <v>64</v>
      </c>
      <c r="J5" s="53">
        <f>AF13</f>
        <v>2050</v>
      </c>
    </row>
    <row r="6" spans="1:34" ht="15" customHeight="1" x14ac:dyDescent="0.2">
      <c r="E6" s="52" t="s">
        <v>65</v>
      </c>
      <c r="F6" s="52"/>
      <c r="G6" s="52"/>
      <c r="I6" s="53" t="s">
        <v>66</v>
      </c>
      <c r="J6" s="53">
        <f>J5-J4</f>
        <v>26</v>
      </c>
    </row>
    <row r="7" spans="1:34" ht="12" customHeight="1" x14ac:dyDescent="0.2">
      <c r="I7" s="53"/>
      <c r="J7" s="53"/>
    </row>
    <row r="8" spans="1:34" ht="12" x14ac:dyDescent="0.2">
      <c r="I8" s="53" t="s">
        <v>54</v>
      </c>
      <c r="J8" s="54">
        <f>(AF15/F15)^(1/J6)-1</f>
        <v>1.76176406864752E-2</v>
      </c>
    </row>
    <row r="9" spans="1:34" ht="12" x14ac:dyDescent="0.2">
      <c r="I9" s="53" t="s">
        <v>7</v>
      </c>
      <c r="J9" s="54">
        <f>(AF28/F28)^(1/J6)-1</f>
        <v>2.0913835024100269E-2</v>
      </c>
    </row>
    <row r="10" spans="1:34" ht="15" customHeight="1" x14ac:dyDescent="0.25">
      <c r="A10" s="55" t="s">
        <v>67</v>
      </c>
      <c r="B10" s="56" t="s">
        <v>68</v>
      </c>
      <c r="I10" s="53"/>
      <c r="J10" s="53"/>
      <c r="AG10" s="57" t="s">
        <v>53</v>
      </c>
    </row>
    <row r="11" spans="1:34" ht="15" customHeight="1" x14ac:dyDescent="0.2">
      <c r="B11" s="49" t="s">
        <v>69</v>
      </c>
      <c r="I11" s="53" t="s">
        <v>56</v>
      </c>
      <c r="J11" s="54">
        <f>(1+J8)*(1+J9)-1</f>
        <v>3.8899928141406193E-2</v>
      </c>
      <c r="AG11" s="57" t="s">
        <v>70</v>
      </c>
    </row>
    <row r="12" spans="1:34" ht="15" customHeight="1" x14ac:dyDescent="0.2">
      <c r="B12" s="49"/>
      <c r="C12" s="58"/>
      <c r="D12" s="58"/>
      <c r="E12" s="58"/>
      <c r="F12" s="58"/>
      <c r="G12" s="58"/>
      <c r="H12" s="58"/>
      <c r="K12" s="58"/>
      <c r="L12" s="58"/>
      <c r="M12" s="58"/>
      <c r="N12" s="58"/>
      <c r="O12" s="58"/>
      <c r="P12" s="58"/>
      <c r="Q12" s="58"/>
      <c r="R12" s="58"/>
      <c r="S12" s="58"/>
      <c r="T12" s="58"/>
      <c r="U12" s="58"/>
      <c r="V12" s="58"/>
      <c r="W12" s="58"/>
      <c r="X12" s="58"/>
      <c r="Y12" s="58"/>
      <c r="Z12" s="58"/>
      <c r="AA12" s="58"/>
      <c r="AB12" s="58"/>
      <c r="AC12" s="58"/>
      <c r="AD12" s="58"/>
      <c r="AE12" s="58"/>
      <c r="AF12" s="58"/>
      <c r="AG12" s="57" t="s">
        <v>71</v>
      </c>
    </row>
    <row r="13" spans="1:34" ht="15" customHeight="1" thickBot="1" x14ac:dyDescent="0.25">
      <c r="B13" s="50" t="s">
        <v>72</v>
      </c>
      <c r="C13" s="50">
        <v>2021</v>
      </c>
      <c r="D13" s="50">
        <v>2022</v>
      </c>
      <c r="E13" s="50">
        <v>2023</v>
      </c>
      <c r="F13" s="51">
        <v>2024</v>
      </c>
      <c r="G13" s="50">
        <v>2025</v>
      </c>
      <c r="H13" s="50">
        <v>2026</v>
      </c>
      <c r="I13" s="50">
        <v>2027</v>
      </c>
      <c r="J13" s="50">
        <v>2028</v>
      </c>
      <c r="K13" s="50">
        <v>2029</v>
      </c>
      <c r="L13" s="50">
        <v>2030</v>
      </c>
      <c r="M13" s="50">
        <v>2031</v>
      </c>
      <c r="N13" s="50">
        <v>2032</v>
      </c>
      <c r="O13" s="50">
        <v>2033</v>
      </c>
      <c r="P13" s="50">
        <v>2034</v>
      </c>
      <c r="Q13" s="50">
        <v>2035</v>
      </c>
      <c r="R13" s="50">
        <v>2036</v>
      </c>
      <c r="S13" s="50">
        <v>2037</v>
      </c>
      <c r="T13" s="50">
        <v>2038</v>
      </c>
      <c r="U13" s="50">
        <v>2039</v>
      </c>
      <c r="V13" s="50">
        <v>2040</v>
      </c>
      <c r="W13" s="50">
        <v>2041</v>
      </c>
      <c r="X13" s="50">
        <v>2042</v>
      </c>
      <c r="Y13" s="50">
        <v>2043</v>
      </c>
      <c r="Z13" s="50">
        <v>2044</v>
      </c>
      <c r="AA13" s="50">
        <v>2045</v>
      </c>
      <c r="AB13" s="50">
        <v>2046</v>
      </c>
      <c r="AC13" s="50">
        <v>2047</v>
      </c>
      <c r="AD13" s="50">
        <v>2048</v>
      </c>
      <c r="AE13" s="50">
        <v>2049</v>
      </c>
      <c r="AF13" s="50">
        <v>2050</v>
      </c>
      <c r="AG13" s="59" t="s">
        <v>73</v>
      </c>
      <c r="AH13" s="48">
        <f>AF13-C13</f>
        <v>29</v>
      </c>
    </row>
    <row r="14" spans="1:34" ht="15" customHeight="1" thickTop="1" x14ac:dyDescent="0.2">
      <c r="F14" s="60"/>
    </row>
    <row r="15" spans="1:34" s="67" customFormat="1" ht="15" customHeight="1" x14ac:dyDescent="0.2">
      <c r="A15" s="61" t="s">
        <v>74</v>
      </c>
      <c r="B15" s="62" t="s">
        <v>75</v>
      </c>
      <c r="C15" s="63">
        <v>19438.871093999998</v>
      </c>
      <c r="D15" s="63">
        <v>19750.261718999998</v>
      </c>
      <c r="E15" s="63">
        <v>19903.289062</v>
      </c>
      <c r="F15" s="64">
        <v>21699.671875</v>
      </c>
      <c r="G15" s="63">
        <v>22170.908202999999</v>
      </c>
      <c r="H15" s="63">
        <v>22685.740234000001</v>
      </c>
      <c r="I15" s="63">
        <v>23161.296875</v>
      </c>
      <c r="J15" s="63">
        <v>23587.921875</v>
      </c>
      <c r="K15" s="63">
        <v>24043.402343999998</v>
      </c>
      <c r="L15" s="63">
        <v>24481.429688</v>
      </c>
      <c r="M15" s="63">
        <v>24878.095702999999</v>
      </c>
      <c r="N15" s="63">
        <v>25301.460938</v>
      </c>
      <c r="O15" s="63">
        <v>25738.427734000001</v>
      </c>
      <c r="P15" s="63">
        <v>26176.421875</v>
      </c>
      <c r="Q15" s="63">
        <v>26631.546875</v>
      </c>
      <c r="R15" s="63">
        <v>27081.457031000002</v>
      </c>
      <c r="S15" s="63">
        <v>27549.578125</v>
      </c>
      <c r="T15" s="63">
        <v>28032.492188</v>
      </c>
      <c r="U15" s="63">
        <v>28523.587890999999</v>
      </c>
      <c r="V15" s="63">
        <v>29017.400390999999</v>
      </c>
      <c r="W15" s="63">
        <v>29502.431640999999</v>
      </c>
      <c r="X15" s="63">
        <v>30008.207031000002</v>
      </c>
      <c r="Y15" s="63">
        <v>30497.724609000001</v>
      </c>
      <c r="Z15" s="63">
        <v>30987.912109000001</v>
      </c>
      <c r="AA15" s="63">
        <v>31485.482422000001</v>
      </c>
      <c r="AB15" s="63">
        <v>31976.341797000001</v>
      </c>
      <c r="AC15" s="63">
        <v>32477.964843999998</v>
      </c>
      <c r="AD15" s="63">
        <v>33011.84375</v>
      </c>
      <c r="AE15" s="63">
        <v>33577.164062000003</v>
      </c>
      <c r="AF15" s="63">
        <v>34170.667969000002</v>
      </c>
      <c r="AG15" s="65">
        <v>1.7999999999999999E-2</v>
      </c>
      <c r="AH15" s="66">
        <f>(AF15/C15)^(1/AH13)-1</f>
        <v>1.9641891520915333E-2</v>
      </c>
    </row>
    <row r="16" spans="1:34" ht="15" customHeight="1" x14ac:dyDescent="0.2">
      <c r="B16" s="68" t="s">
        <v>76</v>
      </c>
    </row>
    <row r="17" spans="1:34" ht="15" customHeight="1" x14ac:dyDescent="0.2">
      <c r="A17" s="55" t="s">
        <v>77</v>
      </c>
      <c r="B17" s="69" t="s">
        <v>78</v>
      </c>
      <c r="C17" s="70">
        <v>13614.265625</v>
      </c>
      <c r="D17" s="70">
        <v>13964.649414</v>
      </c>
      <c r="E17" s="70">
        <v>14149.634765999999</v>
      </c>
      <c r="F17" s="71">
        <v>15151.048828000001</v>
      </c>
      <c r="G17" s="70">
        <v>15523.997069999999</v>
      </c>
      <c r="H17" s="70">
        <v>15926.922852</v>
      </c>
      <c r="I17" s="70">
        <v>16368.959961</v>
      </c>
      <c r="J17" s="70">
        <v>16790.794922000001</v>
      </c>
      <c r="K17" s="70">
        <v>17204.482422000001</v>
      </c>
      <c r="L17" s="70">
        <v>17605.289062</v>
      </c>
      <c r="M17" s="70">
        <v>17991.195312</v>
      </c>
      <c r="N17" s="70">
        <v>18388.810547000001</v>
      </c>
      <c r="O17" s="70">
        <v>18806.119140999999</v>
      </c>
      <c r="P17" s="70">
        <v>19231.947265999999</v>
      </c>
      <c r="Q17" s="70">
        <v>19645.507812</v>
      </c>
      <c r="R17" s="70">
        <v>20047.390625</v>
      </c>
      <c r="S17" s="70">
        <v>20460.775390999999</v>
      </c>
      <c r="T17" s="70">
        <v>20872.542968999998</v>
      </c>
      <c r="U17" s="70">
        <v>21285.033202999999</v>
      </c>
      <c r="V17" s="70">
        <v>21695.849609000001</v>
      </c>
      <c r="W17" s="70">
        <v>22106.310547000001</v>
      </c>
      <c r="X17" s="70">
        <v>22520.238281000002</v>
      </c>
      <c r="Y17" s="70">
        <v>22926.443359000001</v>
      </c>
      <c r="Z17" s="70">
        <v>23335.261718999998</v>
      </c>
      <c r="AA17" s="70">
        <v>23739.994140999999</v>
      </c>
      <c r="AB17" s="70">
        <v>24143.498047000001</v>
      </c>
      <c r="AC17" s="70">
        <v>24565.980468999998</v>
      </c>
      <c r="AD17" s="70">
        <v>25018.632812</v>
      </c>
      <c r="AE17" s="70">
        <v>25498.152343999998</v>
      </c>
      <c r="AF17" s="70">
        <v>25991.080077999999</v>
      </c>
      <c r="AG17" s="72">
        <v>2.1000000000000001E-2</v>
      </c>
    </row>
    <row r="18" spans="1:34" ht="15" customHeight="1" x14ac:dyDescent="0.2">
      <c r="A18" s="55" t="s">
        <v>79</v>
      </c>
      <c r="B18" s="69" t="s">
        <v>80</v>
      </c>
      <c r="C18" s="70">
        <v>2877.7463379999999</v>
      </c>
      <c r="D18" s="70">
        <v>2990.1154790000001</v>
      </c>
      <c r="E18" s="70">
        <v>3001.959961</v>
      </c>
      <c r="F18" s="71">
        <v>3493.9401859999998</v>
      </c>
      <c r="G18" s="70">
        <v>3594.2075199999999</v>
      </c>
      <c r="H18" s="70">
        <v>3649.9401859999998</v>
      </c>
      <c r="I18" s="70">
        <v>3702.522461</v>
      </c>
      <c r="J18" s="70">
        <v>3742.2890619999998</v>
      </c>
      <c r="K18" s="70">
        <v>3788.4001459999999</v>
      </c>
      <c r="L18" s="70">
        <v>3847.641357</v>
      </c>
      <c r="M18" s="70">
        <v>3918.3579100000002</v>
      </c>
      <c r="N18" s="70">
        <v>4005.8664549999999</v>
      </c>
      <c r="O18" s="70">
        <v>4112.2470700000003</v>
      </c>
      <c r="P18" s="70">
        <v>4229.4916990000002</v>
      </c>
      <c r="Q18" s="70">
        <v>4346.1215819999998</v>
      </c>
      <c r="R18" s="70">
        <v>4439.6181640000004</v>
      </c>
      <c r="S18" s="70">
        <v>4540.0395509999998</v>
      </c>
      <c r="T18" s="70">
        <v>4646.5053710000002</v>
      </c>
      <c r="U18" s="70">
        <v>4753.5522460000002</v>
      </c>
      <c r="V18" s="70">
        <v>4860.6333009999998</v>
      </c>
      <c r="W18" s="70">
        <v>4967.6748049999997</v>
      </c>
      <c r="X18" s="70">
        <v>5079.1552730000003</v>
      </c>
      <c r="Y18" s="70">
        <v>5190.2060549999997</v>
      </c>
      <c r="Z18" s="70">
        <v>5296.6459960000002</v>
      </c>
      <c r="AA18" s="70">
        <v>5406.6508789999998</v>
      </c>
      <c r="AB18" s="70">
        <v>5513.7998049999997</v>
      </c>
      <c r="AC18" s="70">
        <v>5626.3798829999996</v>
      </c>
      <c r="AD18" s="70">
        <v>5747.8344729999999</v>
      </c>
      <c r="AE18" s="70">
        <v>5879.8237300000001</v>
      </c>
      <c r="AF18" s="70">
        <v>6016.4956050000001</v>
      </c>
      <c r="AG18" s="72">
        <v>2.1000000000000001E-2</v>
      </c>
    </row>
    <row r="19" spans="1:34" ht="15" customHeight="1" x14ac:dyDescent="0.2">
      <c r="A19" s="55" t="s">
        <v>81</v>
      </c>
      <c r="B19" s="69" t="s">
        <v>82</v>
      </c>
      <c r="C19" s="70">
        <v>3393.5654300000001</v>
      </c>
      <c r="D19" s="70">
        <v>3323.4335940000001</v>
      </c>
      <c r="E19" s="70">
        <v>3372.16626</v>
      </c>
      <c r="F19" s="71">
        <v>3663.0996089999999</v>
      </c>
      <c r="G19" s="70">
        <v>3692.625</v>
      </c>
      <c r="H19" s="70">
        <v>3702.2941890000002</v>
      </c>
      <c r="I19" s="70">
        <v>3705.040039</v>
      </c>
      <c r="J19" s="70">
        <v>3700.3103030000002</v>
      </c>
      <c r="K19" s="70">
        <v>3692.5698240000002</v>
      </c>
      <c r="L19" s="70">
        <v>3692.3159179999998</v>
      </c>
      <c r="M19" s="70">
        <v>3683.5559079999998</v>
      </c>
      <c r="N19" s="70">
        <v>3684.625</v>
      </c>
      <c r="O19" s="70">
        <v>3686.8952640000002</v>
      </c>
      <c r="P19" s="70">
        <v>3686.0776369999999</v>
      </c>
      <c r="Q19" s="70">
        <v>3695.7770999999998</v>
      </c>
      <c r="R19" s="70">
        <v>3716.0656739999999</v>
      </c>
      <c r="S19" s="70">
        <v>3738.9257809999999</v>
      </c>
      <c r="T19" s="70">
        <v>3763.0378420000002</v>
      </c>
      <c r="U19" s="70">
        <v>3787.4284670000002</v>
      </c>
      <c r="V19" s="70">
        <v>3816.6762699999999</v>
      </c>
      <c r="W19" s="70">
        <v>3832.8063959999999</v>
      </c>
      <c r="X19" s="70">
        <v>3855.7946780000002</v>
      </c>
      <c r="Y19" s="70">
        <v>3879.091797</v>
      </c>
      <c r="Z19" s="70">
        <v>3899.3740229999999</v>
      </c>
      <c r="AA19" s="70">
        <v>3918.0356449999999</v>
      </c>
      <c r="AB19" s="70">
        <v>3937.3139649999998</v>
      </c>
      <c r="AC19" s="70">
        <v>3952.9934079999998</v>
      </c>
      <c r="AD19" s="70">
        <v>3967.538818</v>
      </c>
      <c r="AE19" s="70">
        <v>3985.7041020000001</v>
      </c>
      <c r="AF19" s="70">
        <v>4017.3422850000002</v>
      </c>
      <c r="AG19" s="72">
        <v>4.0000000000000001E-3</v>
      </c>
    </row>
    <row r="20" spans="1:34" ht="15" customHeight="1" x14ac:dyDescent="0.2">
      <c r="A20" s="55" t="s">
        <v>83</v>
      </c>
      <c r="B20" s="69" t="s">
        <v>84</v>
      </c>
      <c r="C20" s="70">
        <v>2312.8896479999999</v>
      </c>
      <c r="D20" s="70">
        <v>2471.444336</v>
      </c>
      <c r="E20" s="70">
        <v>2546.3461910000001</v>
      </c>
      <c r="F20" s="71">
        <v>2721.9965820000002</v>
      </c>
      <c r="G20" s="70">
        <v>2817.0073240000002</v>
      </c>
      <c r="H20" s="70">
        <v>2908.5219729999999</v>
      </c>
      <c r="I20" s="70">
        <v>3019.5034179999998</v>
      </c>
      <c r="J20" s="70">
        <v>3128.8747560000002</v>
      </c>
      <c r="K20" s="70">
        <v>3230.5253910000001</v>
      </c>
      <c r="L20" s="70">
        <v>3328.3071289999998</v>
      </c>
      <c r="M20" s="70">
        <v>3417.0205080000001</v>
      </c>
      <c r="N20" s="70">
        <v>3509.1115719999998</v>
      </c>
      <c r="O20" s="70">
        <v>3587.8615719999998</v>
      </c>
      <c r="P20" s="70">
        <v>3682.0017090000001</v>
      </c>
      <c r="Q20" s="70">
        <v>3758.1560060000002</v>
      </c>
      <c r="R20" s="70">
        <v>3818.9326169999999</v>
      </c>
      <c r="S20" s="70">
        <v>3882.0095209999999</v>
      </c>
      <c r="T20" s="70">
        <v>3946.5070799999999</v>
      </c>
      <c r="U20" s="70">
        <v>4015.8688959999999</v>
      </c>
      <c r="V20" s="70">
        <v>4084.422607</v>
      </c>
      <c r="W20" s="70">
        <v>4154.1513670000004</v>
      </c>
      <c r="X20" s="70">
        <v>4226.845703</v>
      </c>
      <c r="Y20" s="70">
        <v>4300.6127930000002</v>
      </c>
      <c r="Z20" s="70">
        <v>4370.8452150000003</v>
      </c>
      <c r="AA20" s="70">
        <v>4436.0688479999999</v>
      </c>
      <c r="AB20" s="70">
        <v>4498.689453</v>
      </c>
      <c r="AC20" s="70">
        <v>4557.7504879999997</v>
      </c>
      <c r="AD20" s="70">
        <v>4622.2060549999997</v>
      </c>
      <c r="AE20" s="70">
        <v>4684.9926759999998</v>
      </c>
      <c r="AF20" s="70">
        <v>4745.6782229999999</v>
      </c>
      <c r="AG20" s="72">
        <v>2.1999999999999999E-2</v>
      </c>
    </row>
    <row r="21" spans="1:34" ht="15" customHeight="1" x14ac:dyDescent="0.2">
      <c r="A21" s="55" t="s">
        <v>85</v>
      </c>
      <c r="B21" s="69" t="s">
        <v>86</v>
      </c>
      <c r="C21" s="70">
        <v>3527.076904</v>
      </c>
      <c r="D21" s="70">
        <v>3910.2353520000001</v>
      </c>
      <c r="E21" s="70">
        <v>3915.6232909999999</v>
      </c>
      <c r="F21" s="71">
        <v>4085.1303710000002</v>
      </c>
      <c r="G21" s="70">
        <v>4233.6220700000003</v>
      </c>
      <c r="H21" s="70">
        <v>4351.4223629999997</v>
      </c>
      <c r="I21" s="70">
        <v>4483.8774409999996</v>
      </c>
      <c r="J21" s="70">
        <v>4617.5102539999998</v>
      </c>
      <c r="K21" s="70">
        <v>4750.4829099999997</v>
      </c>
      <c r="L21" s="70">
        <v>4894.9125979999999</v>
      </c>
      <c r="M21" s="70">
        <v>5043.5039059999999</v>
      </c>
      <c r="N21" s="70">
        <v>5210.7602539999998</v>
      </c>
      <c r="O21" s="70">
        <v>5367.6523440000001</v>
      </c>
      <c r="P21" s="70">
        <v>5563.5249020000001</v>
      </c>
      <c r="Q21" s="70">
        <v>5707.8466799999997</v>
      </c>
      <c r="R21" s="70">
        <v>5822.6181640000004</v>
      </c>
      <c r="S21" s="70">
        <v>5938.3110349999997</v>
      </c>
      <c r="T21" s="70">
        <v>6032.3139650000003</v>
      </c>
      <c r="U21" s="70">
        <v>6127.6557620000003</v>
      </c>
      <c r="V21" s="70">
        <v>6211.6743159999996</v>
      </c>
      <c r="W21" s="70">
        <v>6278.2587890000004</v>
      </c>
      <c r="X21" s="70">
        <v>6363.1899409999996</v>
      </c>
      <c r="Y21" s="70">
        <v>6440.2148440000001</v>
      </c>
      <c r="Z21" s="70">
        <v>6510.5200199999999</v>
      </c>
      <c r="AA21" s="70">
        <v>6579.314453</v>
      </c>
      <c r="AB21" s="70">
        <v>6650.888672</v>
      </c>
      <c r="AC21" s="70">
        <v>6738.3100590000004</v>
      </c>
      <c r="AD21" s="70">
        <v>6845.4252930000002</v>
      </c>
      <c r="AE21" s="70">
        <v>6959.0776370000003</v>
      </c>
      <c r="AF21" s="70">
        <v>7072.84375</v>
      </c>
      <c r="AG21" s="72">
        <v>2.1000000000000001E-2</v>
      </c>
    </row>
    <row r="22" spans="1:34" ht="15" customHeight="1" x14ac:dyDescent="0.2">
      <c r="F22" s="60"/>
    </row>
    <row r="23" spans="1:34" ht="15" customHeight="1" x14ac:dyDescent="0.2">
      <c r="B23" s="68" t="s">
        <v>87</v>
      </c>
      <c r="F23" s="60"/>
    </row>
    <row r="24" spans="1:34" ht="15" customHeight="1" x14ac:dyDescent="0.2">
      <c r="B24" s="68" t="s">
        <v>88</v>
      </c>
      <c r="F24" s="60"/>
    </row>
    <row r="25" spans="1:34" ht="15" customHeight="1" x14ac:dyDescent="0.2">
      <c r="A25" s="55" t="s">
        <v>89</v>
      </c>
      <c r="B25" s="69" t="s">
        <v>90</v>
      </c>
      <c r="C25" s="73">
        <v>3.7589260000000002</v>
      </c>
      <c r="D25" s="73">
        <v>3.7922389999999999</v>
      </c>
      <c r="E25" s="73">
        <v>3.75867</v>
      </c>
      <c r="F25" s="74">
        <v>3.4284479999999999</v>
      </c>
      <c r="G25" s="73">
        <v>3.4067419999999999</v>
      </c>
      <c r="H25" s="73">
        <v>3.341186</v>
      </c>
      <c r="I25" s="73">
        <v>3.275271</v>
      </c>
      <c r="J25" s="73">
        <v>3.2168350000000001</v>
      </c>
      <c r="K25" s="73">
        <v>3.1533120000000001</v>
      </c>
      <c r="L25" s="73">
        <v>3.0894490000000001</v>
      </c>
      <c r="M25" s="73">
        <v>3.0309819999999998</v>
      </c>
      <c r="N25" s="73">
        <v>2.9714320000000001</v>
      </c>
      <c r="O25" s="73">
        <v>2.906072</v>
      </c>
      <c r="P25" s="73">
        <v>2.847051</v>
      </c>
      <c r="Q25" s="73">
        <v>2.7892030000000001</v>
      </c>
      <c r="R25" s="73">
        <v>2.7362769999999998</v>
      </c>
      <c r="S25" s="73">
        <v>2.6834829999999998</v>
      </c>
      <c r="T25" s="73">
        <v>2.6360510000000001</v>
      </c>
      <c r="U25" s="73">
        <v>2.5926990000000001</v>
      </c>
      <c r="V25" s="73">
        <v>2.5517409999999998</v>
      </c>
      <c r="W25" s="73">
        <v>2.509798</v>
      </c>
      <c r="X25" s="73">
        <v>2.4680680000000002</v>
      </c>
      <c r="Y25" s="73">
        <v>2.4307620000000001</v>
      </c>
      <c r="Z25" s="73">
        <v>2.3956949999999999</v>
      </c>
      <c r="AA25" s="73">
        <v>2.3626779999999998</v>
      </c>
      <c r="AB25" s="73">
        <v>2.3286190000000002</v>
      </c>
      <c r="AC25" s="73">
        <v>2.2992590000000002</v>
      </c>
      <c r="AD25" s="73">
        <v>2.2704059999999999</v>
      </c>
      <c r="AE25" s="73">
        <v>2.244275</v>
      </c>
      <c r="AF25" s="73">
        <v>2.2182040000000001</v>
      </c>
      <c r="AG25" s="72">
        <v>-1.7000000000000001E-2</v>
      </c>
    </row>
    <row r="26" spans="1:34" ht="15" customHeight="1" x14ac:dyDescent="0.2">
      <c r="A26" s="55" t="s">
        <v>91</v>
      </c>
      <c r="B26" s="69" t="s">
        <v>92</v>
      </c>
      <c r="C26" s="73">
        <v>4.9899529999999999</v>
      </c>
      <c r="D26" s="73">
        <v>5.0223880000000003</v>
      </c>
      <c r="E26" s="73">
        <v>4.9410819999999998</v>
      </c>
      <c r="F26" s="74">
        <v>4.3223029999999998</v>
      </c>
      <c r="G26" s="73">
        <v>4.2669870000000003</v>
      </c>
      <c r="H26" s="73">
        <v>4.1354350000000002</v>
      </c>
      <c r="I26" s="73">
        <v>4.0338430000000001</v>
      </c>
      <c r="J26" s="73">
        <v>3.9508489999999998</v>
      </c>
      <c r="K26" s="73">
        <v>3.8633630000000001</v>
      </c>
      <c r="L26" s="73">
        <v>3.7648169999999999</v>
      </c>
      <c r="M26" s="73">
        <v>3.6760959999999998</v>
      </c>
      <c r="N26" s="73">
        <v>3.5673910000000002</v>
      </c>
      <c r="O26" s="73">
        <v>3.4717799999999999</v>
      </c>
      <c r="P26" s="73">
        <v>3.383632</v>
      </c>
      <c r="Q26" s="73">
        <v>3.302813</v>
      </c>
      <c r="R26" s="73">
        <v>3.224831</v>
      </c>
      <c r="S26" s="73">
        <v>3.1460379999999999</v>
      </c>
      <c r="T26" s="73">
        <v>3.0787849999999999</v>
      </c>
      <c r="U26" s="73">
        <v>3.0177900000000002</v>
      </c>
      <c r="V26" s="73">
        <v>2.9702109999999999</v>
      </c>
      <c r="W26" s="73">
        <v>2.9236309999999999</v>
      </c>
      <c r="X26" s="73">
        <v>2.8753880000000001</v>
      </c>
      <c r="Y26" s="73">
        <v>2.835486</v>
      </c>
      <c r="Z26" s="73">
        <v>2.796049</v>
      </c>
      <c r="AA26" s="73">
        <v>2.7571509999999999</v>
      </c>
      <c r="AB26" s="73">
        <v>2.7152620000000001</v>
      </c>
      <c r="AC26" s="73">
        <v>2.6791990000000001</v>
      </c>
      <c r="AD26" s="73">
        <v>2.645931</v>
      </c>
      <c r="AE26" s="73">
        <v>2.6133380000000002</v>
      </c>
      <c r="AF26" s="73">
        <v>2.5807609999999999</v>
      </c>
      <c r="AG26" s="72">
        <v>-0.02</v>
      </c>
    </row>
    <row r="27" spans="1:34" ht="15" customHeight="1" thickBot="1" x14ac:dyDescent="0.25">
      <c r="B27" s="68" t="s">
        <v>93</v>
      </c>
      <c r="F27" s="60"/>
    </row>
    <row r="28" spans="1:34" s="67" customFormat="1" ht="15" customHeight="1" thickBot="1" x14ac:dyDescent="0.25">
      <c r="A28" s="61" t="s">
        <v>94</v>
      </c>
      <c r="B28" s="75" t="s">
        <v>95</v>
      </c>
      <c r="C28" s="76">
        <v>1.1805760000000001</v>
      </c>
      <c r="D28" s="76">
        <v>1.2692000000000001</v>
      </c>
      <c r="E28" s="76">
        <v>1.321666</v>
      </c>
      <c r="F28" s="77">
        <v>1.3431169999999999</v>
      </c>
      <c r="G28" s="76">
        <v>1.3706719999999999</v>
      </c>
      <c r="H28" s="76">
        <v>1.3938189999999999</v>
      </c>
      <c r="I28" s="76">
        <v>1.4170499999999999</v>
      </c>
      <c r="J28" s="76">
        <v>1.4438070000000001</v>
      </c>
      <c r="K28" s="76">
        <v>1.4694179999999999</v>
      </c>
      <c r="L28" s="76">
        <v>1.496875</v>
      </c>
      <c r="M28" s="76">
        <v>1.527649</v>
      </c>
      <c r="N28" s="76">
        <v>1.5599289999999999</v>
      </c>
      <c r="O28" s="76">
        <v>1.5938779999999999</v>
      </c>
      <c r="P28" s="76">
        <v>1.62917</v>
      </c>
      <c r="Q28" s="76">
        <v>1.66449</v>
      </c>
      <c r="R28" s="76">
        <v>1.6989380000000001</v>
      </c>
      <c r="S28" s="76">
        <v>1.734273</v>
      </c>
      <c r="T28" s="76">
        <v>1.770103</v>
      </c>
      <c r="U28" s="76">
        <v>1.8063560000000001</v>
      </c>
      <c r="V28" s="76">
        <v>1.8443609999999999</v>
      </c>
      <c r="W28" s="76">
        <v>1.8837470000000001</v>
      </c>
      <c r="X28" s="76">
        <v>1.9248320000000001</v>
      </c>
      <c r="Y28" s="76">
        <v>1.9676880000000001</v>
      </c>
      <c r="Z28" s="76">
        <v>2.0115129999999999</v>
      </c>
      <c r="AA28" s="76">
        <v>2.0569000000000002</v>
      </c>
      <c r="AB28" s="76">
        <v>2.103421</v>
      </c>
      <c r="AC28" s="76">
        <v>2.151383</v>
      </c>
      <c r="AD28" s="76">
        <v>2.2004389999999998</v>
      </c>
      <c r="AE28" s="76">
        <v>2.25013</v>
      </c>
      <c r="AF28" s="78">
        <v>2.3005420000000001</v>
      </c>
      <c r="AG28" s="79">
        <v>2.1000000000000001E-2</v>
      </c>
      <c r="AH28" s="80">
        <f>(AF28/C28)^(1/AH13)-1</f>
        <v>2.3271560353577359E-2</v>
      </c>
    </row>
    <row r="29" spans="1:34" ht="15" customHeight="1" x14ac:dyDescent="0.2">
      <c r="B29" s="68" t="s">
        <v>96</v>
      </c>
      <c r="F29" s="60"/>
    </row>
    <row r="30" spans="1:34" ht="14.25" x14ac:dyDescent="0.2">
      <c r="A30" s="55" t="s">
        <v>97</v>
      </c>
      <c r="B30" s="69" t="s">
        <v>98</v>
      </c>
      <c r="C30" s="73">
        <v>2.6964760000000001</v>
      </c>
      <c r="D30" s="73">
        <v>2.9280360000000001</v>
      </c>
      <c r="E30" s="73">
        <v>3.0552090000000001</v>
      </c>
      <c r="F30" s="74">
        <v>3.1332360000000001</v>
      </c>
      <c r="G30" s="73">
        <v>3.1875749999999998</v>
      </c>
      <c r="H30" s="73">
        <v>3.2437299999999998</v>
      </c>
      <c r="I30" s="73">
        <v>3.2970389999999998</v>
      </c>
      <c r="J30" s="73">
        <v>3.3580390000000002</v>
      </c>
      <c r="K30" s="73">
        <v>3.418714</v>
      </c>
      <c r="L30" s="73">
        <v>3.4826510000000002</v>
      </c>
      <c r="M30" s="73">
        <v>3.5519189999999998</v>
      </c>
      <c r="N30" s="73">
        <v>3.6241720000000002</v>
      </c>
      <c r="O30" s="73">
        <v>3.7002839999999999</v>
      </c>
      <c r="P30" s="73">
        <v>3.7786520000000001</v>
      </c>
      <c r="Q30" s="73">
        <v>3.8580220000000001</v>
      </c>
      <c r="R30" s="73">
        <v>3.9366460000000001</v>
      </c>
      <c r="S30" s="73">
        <v>4.017614</v>
      </c>
      <c r="T30" s="73">
        <v>4.0997050000000002</v>
      </c>
      <c r="U30" s="73">
        <v>4.1837720000000003</v>
      </c>
      <c r="V30" s="73">
        <v>4.2722059999999997</v>
      </c>
      <c r="W30" s="73">
        <v>4.3648850000000001</v>
      </c>
      <c r="X30" s="73">
        <v>4.462116</v>
      </c>
      <c r="Y30" s="73">
        <v>4.5645220000000002</v>
      </c>
      <c r="Z30" s="73">
        <v>4.6678930000000003</v>
      </c>
      <c r="AA30" s="73">
        <v>4.7771889999999999</v>
      </c>
      <c r="AB30" s="73">
        <v>4.8894219999999997</v>
      </c>
      <c r="AC30" s="73">
        <v>5.006564</v>
      </c>
      <c r="AD30" s="73">
        <v>5.12547</v>
      </c>
      <c r="AE30" s="73">
        <v>5.2454669999999997</v>
      </c>
      <c r="AF30" s="73">
        <v>5.3674580000000001</v>
      </c>
      <c r="AG30" s="72">
        <v>2.1000000000000001E-2</v>
      </c>
    </row>
    <row r="31" spans="1:34" ht="14.25" x14ac:dyDescent="0.2">
      <c r="A31" s="55" t="s">
        <v>99</v>
      </c>
      <c r="B31" s="69" t="s">
        <v>100</v>
      </c>
      <c r="C31" s="73">
        <v>2.2977759999999998</v>
      </c>
      <c r="D31" s="73">
        <v>3.001973</v>
      </c>
      <c r="E31" s="73">
        <v>3.0109020000000002</v>
      </c>
      <c r="F31" s="74">
        <v>2.7925080000000002</v>
      </c>
      <c r="G31" s="73">
        <v>2.694226</v>
      </c>
      <c r="H31" s="73">
        <v>2.6864590000000002</v>
      </c>
      <c r="I31" s="73">
        <v>2.6491509999999998</v>
      </c>
      <c r="J31" s="73">
        <v>2.6920259999999998</v>
      </c>
      <c r="K31" s="73">
        <v>2.7471719999999999</v>
      </c>
      <c r="L31" s="73">
        <v>2.8138540000000001</v>
      </c>
      <c r="M31" s="73">
        <v>2.8929170000000002</v>
      </c>
      <c r="N31" s="73">
        <v>2.9692129999999999</v>
      </c>
      <c r="O31" s="73">
        <v>3.054567</v>
      </c>
      <c r="P31" s="73">
        <v>3.1301519999999998</v>
      </c>
      <c r="Q31" s="73">
        <v>3.1985969999999999</v>
      </c>
      <c r="R31" s="73">
        <v>3.2594880000000002</v>
      </c>
      <c r="S31" s="73">
        <v>3.319744</v>
      </c>
      <c r="T31" s="73">
        <v>3.3709500000000001</v>
      </c>
      <c r="U31" s="73">
        <v>3.4269189999999998</v>
      </c>
      <c r="V31" s="73">
        <v>3.498456</v>
      </c>
      <c r="W31" s="73">
        <v>3.575237</v>
      </c>
      <c r="X31" s="73">
        <v>3.661978</v>
      </c>
      <c r="Y31" s="73">
        <v>3.7629709999999998</v>
      </c>
      <c r="Z31" s="73">
        <v>3.8376100000000002</v>
      </c>
      <c r="AA31" s="73">
        <v>3.9413260000000001</v>
      </c>
      <c r="AB31" s="73">
        <v>4.0442450000000001</v>
      </c>
      <c r="AC31" s="73">
        <v>4.1683349999999999</v>
      </c>
      <c r="AD31" s="73">
        <v>4.2801749999999998</v>
      </c>
      <c r="AE31" s="73">
        <v>4.3792999999999997</v>
      </c>
      <c r="AF31" s="73">
        <v>4.4834699999999996</v>
      </c>
      <c r="AG31" s="72">
        <v>1.7999999999999999E-2</v>
      </c>
    </row>
    <row r="32" spans="1:34" ht="12" x14ac:dyDescent="0.2">
      <c r="B32" s="68" t="s">
        <v>101</v>
      </c>
      <c r="F32" s="60"/>
    </row>
    <row r="33" spans="1:35" ht="14.25" x14ac:dyDescent="0.2">
      <c r="A33" s="55" t="s">
        <v>102</v>
      </c>
      <c r="B33" s="69" t="s">
        <v>103</v>
      </c>
      <c r="C33" s="73">
        <v>2.2105290000000002</v>
      </c>
      <c r="D33" s="73">
        <v>2.6730510000000001</v>
      </c>
      <c r="E33" s="73">
        <v>2.6177519999999999</v>
      </c>
      <c r="F33" s="74">
        <v>2.5444830000000001</v>
      </c>
      <c r="G33" s="73">
        <v>2.5370309999999998</v>
      </c>
      <c r="H33" s="73">
        <v>2.5277090000000002</v>
      </c>
      <c r="I33" s="73">
        <v>2.5243389999999999</v>
      </c>
      <c r="J33" s="73">
        <v>2.5489229999999998</v>
      </c>
      <c r="K33" s="73">
        <v>2.5771109999999999</v>
      </c>
      <c r="L33" s="73">
        <v>2.6149260000000001</v>
      </c>
      <c r="M33" s="73">
        <v>2.6635239999999998</v>
      </c>
      <c r="N33" s="73">
        <v>2.7187519999999998</v>
      </c>
      <c r="O33" s="73">
        <v>2.7807689999999998</v>
      </c>
      <c r="P33" s="73">
        <v>2.8374790000000001</v>
      </c>
      <c r="Q33" s="73">
        <v>2.8871329999999999</v>
      </c>
      <c r="R33" s="73">
        <v>2.9310649999999998</v>
      </c>
      <c r="S33" s="73">
        <v>2.9790969999999999</v>
      </c>
      <c r="T33" s="73">
        <v>3.027396</v>
      </c>
      <c r="U33" s="73">
        <v>3.0750199999999999</v>
      </c>
      <c r="V33" s="73">
        <v>3.1292949999999999</v>
      </c>
      <c r="W33" s="73">
        <v>3.1883010000000001</v>
      </c>
      <c r="X33" s="73">
        <v>3.2506689999999998</v>
      </c>
      <c r="Y33" s="73">
        <v>3.3167059999999999</v>
      </c>
      <c r="Z33" s="73">
        <v>3.3771230000000001</v>
      </c>
      <c r="AA33" s="73">
        <v>3.4443459999999999</v>
      </c>
      <c r="AB33" s="73">
        <v>3.513309</v>
      </c>
      <c r="AC33" s="73">
        <v>3.5871149999999998</v>
      </c>
      <c r="AD33" s="73">
        <v>3.6587589999999999</v>
      </c>
      <c r="AE33" s="73">
        <v>3.729193</v>
      </c>
      <c r="AF33" s="73">
        <v>3.8015829999999999</v>
      </c>
      <c r="AG33" s="72">
        <v>1.6E-2</v>
      </c>
    </row>
    <row r="34" spans="1:35" ht="14.25" x14ac:dyDescent="0.2">
      <c r="A34" s="55" t="s">
        <v>104</v>
      </c>
      <c r="B34" s="69" t="s">
        <v>105</v>
      </c>
      <c r="C34" s="73">
        <v>1.8962000000000001</v>
      </c>
      <c r="D34" s="73">
        <v>2.8641749999999999</v>
      </c>
      <c r="E34" s="73">
        <v>2.7898749999999999</v>
      </c>
      <c r="F34" s="74">
        <v>2.310759</v>
      </c>
      <c r="G34" s="73">
        <v>2.3208359999999999</v>
      </c>
      <c r="H34" s="73">
        <v>2.3002910000000001</v>
      </c>
      <c r="I34" s="73">
        <v>2.2705289999999998</v>
      </c>
      <c r="J34" s="73">
        <v>2.3141470000000002</v>
      </c>
      <c r="K34" s="73">
        <v>2.3728509999999998</v>
      </c>
      <c r="L34" s="73">
        <v>2.4437880000000001</v>
      </c>
      <c r="M34" s="73">
        <v>2.5247890000000002</v>
      </c>
      <c r="N34" s="73">
        <v>2.6207289999999999</v>
      </c>
      <c r="O34" s="73">
        <v>2.741771</v>
      </c>
      <c r="P34" s="73">
        <v>2.8397399999999999</v>
      </c>
      <c r="Q34" s="73">
        <v>2.9143110000000001</v>
      </c>
      <c r="R34" s="73">
        <v>2.9721440000000001</v>
      </c>
      <c r="S34" s="73">
        <v>3.0282610000000001</v>
      </c>
      <c r="T34" s="73">
        <v>3.0780620000000001</v>
      </c>
      <c r="U34" s="73">
        <v>3.1271010000000001</v>
      </c>
      <c r="V34" s="73">
        <v>3.1960289999999998</v>
      </c>
      <c r="W34" s="73">
        <v>3.275865</v>
      </c>
      <c r="X34" s="73">
        <v>3.3637450000000002</v>
      </c>
      <c r="Y34" s="73">
        <v>3.4658880000000001</v>
      </c>
      <c r="Z34" s="73">
        <v>3.5441029999999998</v>
      </c>
      <c r="AA34" s="73">
        <v>3.6439900000000001</v>
      </c>
      <c r="AB34" s="73">
        <v>3.7501220000000002</v>
      </c>
      <c r="AC34" s="73">
        <v>3.8693770000000001</v>
      </c>
      <c r="AD34" s="73">
        <v>3.966513</v>
      </c>
      <c r="AE34" s="73">
        <v>4.0524149999999999</v>
      </c>
      <c r="AF34" s="73">
        <v>4.1492380000000004</v>
      </c>
      <c r="AG34" s="72">
        <v>2.3E-2</v>
      </c>
    </row>
    <row r="35" spans="1:35" ht="14.25" x14ac:dyDescent="0.2">
      <c r="A35" s="55" t="s">
        <v>106</v>
      </c>
      <c r="B35" s="69" t="s">
        <v>107</v>
      </c>
      <c r="C35" s="73">
        <v>2.7566980000000001</v>
      </c>
      <c r="D35" s="73">
        <v>3.395642</v>
      </c>
      <c r="E35" s="73">
        <v>3.177969</v>
      </c>
      <c r="F35" s="74">
        <v>3.0321470000000001</v>
      </c>
      <c r="G35" s="73">
        <v>2.8604400000000001</v>
      </c>
      <c r="H35" s="73">
        <v>2.7883179999999999</v>
      </c>
      <c r="I35" s="73">
        <v>2.7627730000000001</v>
      </c>
      <c r="J35" s="73">
        <v>2.7401629999999999</v>
      </c>
      <c r="K35" s="73">
        <v>2.739093</v>
      </c>
      <c r="L35" s="73">
        <v>2.7634059999999998</v>
      </c>
      <c r="M35" s="73">
        <v>2.8114910000000002</v>
      </c>
      <c r="N35" s="73">
        <v>2.8597959999999998</v>
      </c>
      <c r="O35" s="73">
        <v>2.9012359999999999</v>
      </c>
      <c r="P35" s="73">
        <v>2.9410509999999999</v>
      </c>
      <c r="Q35" s="73">
        <v>2.9653649999999998</v>
      </c>
      <c r="R35" s="73">
        <v>2.9947680000000001</v>
      </c>
      <c r="S35" s="73">
        <v>3.0399660000000002</v>
      </c>
      <c r="T35" s="73">
        <v>3.0873930000000001</v>
      </c>
      <c r="U35" s="73">
        <v>3.1314820000000001</v>
      </c>
      <c r="V35" s="73">
        <v>3.1798570000000002</v>
      </c>
      <c r="W35" s="73">
        <v>3.229533</v>
      </c>
      <c r="X35" s="73">
        <v>3.2808709999999999</v>
      </c>
      <c r="Y35" s="73">
        <v>3.3283520000000002</v>
      </c>
      <c r="Z35" s="73">
        <v>3.3723879999999999</v>
      </c>
      <c r="AA35" s="73">
        <v>3.418444</v>
      </c>
      <c r="AB35" s="73">
        <v>3.4621909999999998</v>
      </c>
      <c r="AC35" s="73">
        <v>3.5099649999999998</v>
      </c>
      <c r="AD35" s="73">
        <v>3.5673720000000002</v>
      </c>
      <c r="AE35" s="73">
        <v>3.627008</v>
      </c>
      <c r="AF35" s="73">
        <v>3.6832539999999998</v>
      </c>
      <c r="AG35" s="72">
        <v>8.0000000000000002E-3</v>
      </c>
    </row>
    <row r="36" spans="1:35" ht="14.25" x14ac:dyDescent="0.2">
      <c r="A36" s="55" t="s">
        <v>108</v>
      </c>
      <c r="B36" s="69" t="s">
        <v>109</v>
      </c>
      <c r="C36" s="73">
        <v>2.2735500000000002</v>
      </c>
      <c r="D36" s="73">
        <v>2.581785</v>
      </c>
      <c r="E36" s="73">
        <v>2.5475460000000001</v>
      </c>
      <c r="F36" s="74">
        <v>2.5845829999999999</v>
      </c>
      <c r="G36" s="73">
        <v>2.5789089999999999</v>
      </c>
      <c r="H36" s="73">
        <v>2.5709559999999998</v>
      </c>
      <c r="I36" s="73">
        <v>2.5748989999999998</v>
      </c>
      <c r="J36" s="73">
        <v>2.5911240000000002</v>
      </c>
      <c r="K36" s="73">
        <v>2.6073879999999998</v>
      </c>
      <c r="L36" s="73">
        <v>2.6353249999999999</v>
      </c>
      <c r="M36" s="73">
        <v>2.6746500000000002</v>
      </c>
      <c r="N36" s="73">
        <v>2.7190979999999998</v>
      </c>
      <c r="O36" s="73">
        <v>2.7662610000000001</v>
      </c>
      <c r="P36" s="73">
        <v>2.8147009999999999</v>
      </c>
      <c r="Q36" s="73">
        <v>2.8597610000000002</v>
      </c>
      <c r="R36" s="73">
        <v>2.9016190000000002</v>
      </c>
      <c r="S36" s="73">
        <v>2.9499029999999999</v>
      </c>
      <c r="T36" s="73">
        <v>3.000543</v>
      </c>
      <c r="U36" s="73">
        <v>3.0504370000000001</v>
      </c>
      <c r="V36" s="73">
        <v>3.1034130000000002</v>
      </c>
      <c r="W36" s="73">
        <v>3.159402</v>
      </c>
      <c r="X36" s="73">
        <v>3.2175090000000002</v>
      </c>
      <c r="Y36" s="73">
        <v>3.276084</v>
      </c>
      <c r="Z36" s="73">
        <v>3.3339470000000002</v>
      </c>
      <c r="AA36" s="73">
        <v>3.3946939999999999</v>
      </c>
      <c r="AB36" s="73">
        <v>3.4557540000000002</v>
      </c>
      <c r="AC36" s="73">
        <v>3.5195690000000002</v>
      </c>
      <c r="AD36" s="73">
        <v>3.5872850000000001</v>
      </c>
      <c r="AE36" s="73">
        <v>3.6569859999999998</v>
      </c>
      <c r="AF36" s="73">
        <v>3.72614</v>
      </c>
      <c r="AG36" s="72">
        <v>1.4E-2</v>
      </c>
    </row>
    <row r="37" spans="1:35" ht="12" x14ac:dyDescent="0.2">
      <c r="B37" s="68" t="s">
        <v>110</v>
      </c>
      <c r="F37" s="60"/>
    </row>
    <row r="38" spans="1:35" ht="14.25" x14ac:dyDescent="0.2">
      <c r="A38" s="55" t="s">
        <v>111</v>
      </c>
      <c r="B38" s="69" t="s">
        <v>112</v>
      </c>
      <c r="C38" s="73">
        <v>8.4457000000000004E-2</v>
      </c>
      <c r="D38" s="73">
        <v>1.5617080000000001</v>
      </c>
      <c r="E38" s="73">
        <v>3.5883720000000001</v>
      </c>
      <c r="F38" s="74">
        <v>5.145988</v>
      </c>
      <c r="G38" s="73">
        <v>3.788913</v>
      </c>
      <c r="H38" s="73">
        <v>2.6381709999999998</v>
      </c>
      <c r="I38" s="73">
        <v>2.6231360000000001</v>
      </c>
      <c r="J38" s="73">
        <v>2.6236510000000002</v>
      </c>
      <c r="K38" s="73">
        <v>2.6241110000000001</v>
      </c>
      <c r="L38" s="73">
        <v>2.6239669999999999</v>
      </c>
      <c r="M38" s="73">
        <v>2.6230159999999998</v>
      </c>
      <c r="N38" s="73">
        <v>2.6237149999999998</v>
      </c>
      <c r="O38" s="73">
        <v>2.6252110000000002</v>
      </c>
      <c r="P38" s="73">
        <v>2.62642</v>
      </c>
      <c r="Q38" s="73">
        <v>2.6271279999999999</v>
      </c>
      <c r="R38" s="73">
        <v>2.6271279999999999</v>
      </c>
      <c r="S38" s="73">
        <v>2.6271279999999999</v>
      </c>
      <c r="T38" s="73">
        <v>2.6271279999999999</v>
      </c>
      <c r="U38" s="73">
        <v>2.6271279999999999</v>
      </c>
      <c r="V38" s="73">
        <v>2.6271279999999999</v>
      </c>
      <c r="W38" s="73">
        <v>2.6271279999999999</v>
      </c>
      <c r="X38" s="73">
        <v>2.6271279999999999</v>
      </c>
      <c r="Y38" s="73">
        <v>2.6271279999999999</v>
      </c>
      <c r="Z38" s="73">
        <v>2.6271279999999999</v>
      </c>
      <c r="AA38" s="73">
        <v>2.6271279999999999</v>
      </c>
      <c r="AB38" s="73">
        <v>2.6271279999999999</v>
      </c>
      <c r="AC38" s="73">
        <v>2.6271279999999999</v>
      </c>
      <c r="AD38" s="73">
        <v>2.6271279999999999</v>
      </c>
      <c r="AE38" s="73">
        <v>2.6271279999999999</v>
      </c>
      <c r="AF38" s="73">
        <v>2.6271279999999999</v>
      </c>
      <c r="AG38" s="72">
        <v>-2.5999999999999999E-2</v>
      </c>
    </row>
    <row r="39" spans="1:35" ht="14.25" x14ac:dyDescent="0.2">
      <c r="A39" s="55" t="s">
        <v>113</v>
      </c>
      <c r="B39" s="69" t="s">
        <v>114</v>
      </c>
      <c r="C39" s="73">
        <v>1.41256</v>
      </c>
      <c r="D39" s="73">
        <v>2.755023</v>
      </c>
      <c r="E39" s="73">
        <v>3.1468769999999999</v>
      </c>
      <c r="F39" s="74">
        <v>4.0761909999999997</v>
      </c>
      <c r="G39" s="73">
        <v>3.4824890000000002</v>
      </c>
      <c r="H39" s="73">
        <v>3.2802790000000002</v>
      </c>
      <c r="I39" s="73">
        <v>3.1851720000000001</v>
      </c>
      <c r="J39" s="73">
        <v>3.1642679999999999</v>
      </c>
      <c r="K39" s="73">
        <v>3.1800199999999998</v>
      </c>
      <c r="L39" s="73">
        <v>3.2096840000000002</v>
      </c>
      <c r="M39" s="73">
        <v>3.2311869999999998</v>
      </c>
      <c r="N39" s="73">
        <v>3.2387739999999998</v>
      </c>
      <c r="O39" s="73">
        <v>3.2386339999999998</v>
      </c>
      <c r="P39" s="73">
        <v>3.249638</v>
      </c>
      <c r="Q39" s="73">
        <v>3.2644220000000002</v>
      </c>
      <c r="R39" s="73">
        <v>3.275595</v>
      </c>
      <c r="S39" s="73">
        <v>3.279169</v>
      </c>
      <c r="T39" s="73">
        <v>3.2717499999999999</v>
      </c>
      <c r="U39" s="73">
        <v>3.2655919999999998</v>
      </c>
      <c r="V39" s="73">
        <v>3.2616299999999998</v>
      </c>
      <c r="W39" s="73">
        <v>3.2565909999999998</v>
      </c>
      <c r="X39" s="73">
        <v>3.260942</v>
      </c>
      <c r="Y39" s="73">
        <v>3.2709640000000002</v>
      </c>
      <c r="Z39" s="73">
        <v>3.2783920000000002</v>
      </c>
      <c r="AA39" s="73">
        <v>3.2907579999999998</v>
      </c>
      <c r="AB39" s="73">
        <v>3.3046929999999999</v>
      </c>
      <c r="AC39" s="73">
        <v>3.3265220000000002</v>
      </c>
      <c r="AD39" s="73">
        <v>3.3388439999999999</v>
      </c>
      <c r="AE39" s="73">
        <v>3.3315939999999999</v>
      </c>
      <c r="AF39" s="73">
        <v>3.319423</v>
      </c>
      <c r="AG39" s="72">
        <v>-8.0000000000000002E-3</v>
      </c>
    </row>
    <row r="40" spans="1:35" ht="14.25" x14ac:dyDescent="0.2">
      <c r="A40" s="55" t="s">
        <v>115</v>
      </c>
      <c r="B40" s="69" t="s">
        <v>116</v>
      </c>
      <c r="C40" s="73">
        <v>2.8464429999999998</v>
      </c>
      <c r="D40" s="73">
        <v>4.3672079999999998</v>
      </c>
      <c r="E40" s="73">
        <v>4.9541500000000003</v>
      </c>
      <c r="F40" s="74">
        <v>5.3953499999999996</v>
      </c>
      <c r="G40" s="73">
        <v>5.217886</v>
      </c>
      <c r="H40" s="73">
        <v>5.1275259999999996</v>
      </c>
      <c r="I40" s="73">
        <v>5.0439610000000004</v>
      </c>
      <c r="J40" s="73">
        <v>5.0294939999999997</v>
      </c>
      <c r="K40" s="73">
        <v>5.0119400000000001</v>
      </c>
      <c r="L40" s="73">
        <v>4.9926779999999997</v>
      </c>
      <c r="M40" s="73">
        <v>4.9740820000000001</v>
      </c>
      <c r="N40" s="73">
        <v>4.9824539999999997</v>
      </c>
      <c r="O40" s="73">
        <v>5.0124690000000003</v>
      </c>
      <c r="P40" s="73">
        <v>5.022456</v>
      </c>
      <c r="Q40" s="73">
        <v>5.0476380000000001</v>
      </c>
      <c r="R40" s="73">
        <v>5.0536269999999996</v>
      </c>
      <c r="S40" s="73">
        <v>5.032152</v>
      </c>
      <c r="T40" s="73">
        <v>5.019717</v>
      </c>
      <c r="U40" s="73">
        <v>5.0054460000000001</v>
      </c>
      <c r="V40" s="73">
        <v>4.9845470000000001</v>
      </c>
      <c r="W40" s="73">
        <v>4.9727699999999997</v>
      </c>
      <c r="X40" s="73">
        <v>4.9712839999999998</v>
      </c>
      <c r="Y40" s="73">
        <v>4.9995760000000002</v>
      </c>
      <c r="Z40" s="73">
        <v>5.0043230000000003</v>
      </c>
      <c r="AA40" s="73">
        <v>5.0229470000000003</v>
      </c>
      <c r="AB40" s="73">
        <v>5.0637689999999997</v>
      </c>
      <c r="AC40" s="73">
        <v>5.1181179999999999</v>
      </c>
      <c r="AD40" s="73">
        <v>5.0923920000000003</v>
      </c>
      <c r="AE40" s="73">
        <v>5.0706389999999999</v>
      </c>
      <c r="AF40" s="73">
        <v>5.0571140000000003</v>
      </c>
      <c r="AG40" s="72">
        <v>-2E-3</v>
      </c>
    </row>
    <row r="41" spans="1:35" ht="12" x14ac:dyDescent="0.2">
      <c r="B41" s="68" t="s">
        <v>117</v>
      </c>
      <c r="F41" s="60"/>
    </row>
    <row r="42" spans="1:35" ht="14.25" x14ac:dyDescent="0.2">
      <c r="A42" s="55" t="s">
        <v>118</v>
      </c>
      <c r="B42" s="69" t="s">
        <v>119</v>
      </c>
      <c r="C42" s="70">
        <v>25991.640625</v>
      </c>
      <c r="D42" s="70">
        <v>27284.304688</v>
      </c>
      <c r="E42" s="70">
        <v>28067.044922000001</v>
      </c>
      <c r="F42" s="71">
        <v>28226.228515999999</v>
      </c>
      <c r="G42" s="70">
        <v>28833.560547000001</v>
      </c>
      <c r="H42" s="70">
        <v>29533.771484000001</v>
      </c>
      <c r="I42" s="70">
        <v>30360.962890999999</v>
      </c>
      <c r="J42" s="70">
        <v>31193.947265999999</v>
      </c>
      <c r="K42" s="70">
        <v>31918.619140999999</v>
      </c>
      <c r="L42" s="70">
        <v>32556.277343999998</v>
      </c>
      <c r="M42" s="70">
        <v>33194.75</v>
      </c>
      <c r="N42" s="70">
        <v>33871.925780999998</v>
      </c>
      <c r="O42" s="70">
        <v>34567.40625</v>
      </c>
      <c r="P42" s="70">
        <v>35268.714844000002</v>
      </c>
      <c r="Q42" s="70">
        <v>35966.253905999998</v>
      </c>
      <c r="R42" s="70">
        <v>36634.792969000002</v>
      </c>
      <c r="S42" s="70">
        <v>37306.613280999998</v>
      </c>
      <c r="T42" s="70">
        <v>37979.644530999998</v>
      </c>
      <c r="U42" s="70">
        <v>38658.296875</v>
      </c>
      <c r="V42" s="70">
        <v>39341.683594000002</v>
      </c>
      <c r="W42" s="70">
        <v>40024.667969000002</v>
      </c>
      <c r="X42" s="70">
        <v>40718.871094000002</v>
      </c>
      <c r="Y42" s="70">
        <v>41402.617187999997</v>
      </c>
      <c r="Z42" s="70">
        <v>42087.9375</v>
      </c>
      <c r="AA42" s="70">
        <v>42787.292969000002</v>
      </c>
      <c r="AB42" s="70">
        <v>43489.1875</v>
      </c>
      <c r="AC42" s="70">
        <v>44225.882812000003</v>
      </c>
      <c r="AD42" s="70">
        <v>45013.089844000002</v>
      </c>
      <c r="AE42" s="70">
        <v>45849.140625</v>
      </c>
      <c r="AF42" s="70">
        <v>46708.984375</v>
      </c>
      <c r="AG42" s="72">
        <v>0.02</v>
      </c>
    </row>
    <row r="43" spans="1:35" ht="14.25" x14ac:dyDescent="0.2">
      <c r="A43" s="55" t="s">
        <v>120</v>
      </c>
      <c r="B43" s="69" t="s">
        <v>121</v>
      </c>
      <c r="C43" s="70">
        <v>9275.0263670000004</v>
      </c>
      <c r="D43" s="70">
        <v>9378.9658199999994</v>
      </c>
      <c r="E43" s="70">
        <v>9387.4423829999996</v>
      </c>
      <c r="F43" s="71">
        <v>8693.2148440000001</v>
      </c>
      <c r="G43" s="70">
        <v>8879.1660159999992</v>
      </c>
      <c r="H43" s="70">
        <v>9023.7734380000002</v>
      </c>
      <c r="I43" s="70">
        <v>9135.2597659999992</v>
      </c>
      <c r="J43" s="70">
        <v>9246.8349610000005</v>
      </c>
      <c r="K43" s="70">
        <v>9365.0332030000009</v>
      </c>
      <c r="L43" s="70">
        <v>9466.6367190000001</v>
      </c>
      <c r="M43" s="70">
        <v>9538.5595699999994</v>
      </c>
      <c r="N43" s="70">
        <v>9625.671875</v>
      </c>
      <c r="O43" s="70">
        <v>9674.5859380000002</v>
      </c>
      <c r="P43" s="70">
        <v>9750.0449219999991</v>
      </c>
      <c r="Q43" s="70">
        <v>9823.6171880000002</v>
      </c>
      <c r="R43" s="70">
        <v>9899.7861329999996</v>
      </c>
      <c r="S43" s="70">
        <v>9976.9970699999994</v>
      </c>
      <c r="T43" s="70">
        <v>10062.914062</v>
      </c>
      <c r="U43" s="70">
        <v>10153.263671999999</v>
      </c>
      <c r="V43" s="70">
        <v>10241.479492</v>
      </c>
      <c r="W43" s="70">
        <v>10319.701171999999</v>
      </c>
      <c r="X43" s="70">
        <v>10408.276367</v>
      </c>
      <c r="Y43" s="70">
        <v>10478.417969</v>
      </c>
      <c r="Z43" s="70">
        <v>10549.985352</v>
      </c>
      <c r="AA43" s="70">
        <v>10632.793944999999</v>
      </c>
      <c r="AB43" s="70">
        <v>10718.076171999999</v>
      </c>
      <c r="AC43" s="70">
        <v>10809.064453000001</v>
      </c>
      <c r="AD43" s="70">
        <v>10915.051758</v>
      </c>
      <c r="AE43" s="70">
        <v>11039.487305000001</v>
      </c>
      <c r="AF43" s="70">
        <v>11157.320312</v>
      </c>
      <c r="AG43" s="72">
        <v>0.01</v>
      </c>
    </row>
    <row r="44" spans="1:35" ht="14.25" x14ac:dyDescent="0.2">
      <c r="A44" s="55" t="s">
        <v>122</v>
      </c>
      <c r="B44" s="69" t="s">
        <v>123</v>
      </c>
      <c r="C44" s="70">
        <v>2683.1076659999999</v>
      </c>
      <c r="D44" s="70">
        <v>2681.0803219999998</v>
      </c>
      <c r="E44" s="70">
        <v>2628.852539</v>
      </c>
      <c r="F44" s="71">
        <v>2624.1557619999999</v>
      </c>
      <c r="G44" s="70">
        <v>2655.4101559999999</v>
      </c>
      <c r="H44" s="70">
        <v>2718.2504880000001</v>
      </c>
      <c r="I44" s="70">
        <v>2777.6826169999999</v>
      </c>
      <c r="J44" s="70">
        <v>2802.7246089999999</v>
      </c>
      <c r="K44" s="70">
        <v>2837.5502929999998</v>
      </c>
      <c r="L44" s="70">
        <v>2889.0141600000002</v>
      </c>
      <c r="M44" s="70">
        <v>2944.711914</v>
      </c>
      <c r="N44" s="70">
        <v>2985.4506839999999</v>
      </c>
      <c r="O44" s="70">
        <v>3011.8090820000002</v>
      </c>
      <c r="P44" s="70">
        <v>3045.0727539999998</v>
      </c>
      <c r="Q44" s="70">
        <v>3055.8972170000002</v>
      </c>
      <c r="R44" s="70">
        <v>3061.173828</v>
      </c>
      <c r="S44" s="70">
        <v>3078.7895509999998</v>
      </c>
      <c r="T44" s="70">
        <v>3100.686279</v>
      </c>
      <c r="U44" s="70">
        <v>3114.3027339999999</v>
      </c>
      <c r="V44" s="70">
        <v>3132.852539</v>
      </c>
      <c r="W44" s="70">
        <v>3150.858643</v>
      </c>
      <c r="X44" s="70">
        <v>3167.936768</v>
      </c>
      <c r="Y44" s="70">
        <v>3181.8291020000001</v>
      </c>
      <c r="Z44" s="70">
        <v>3201.2109380000002</v>
      </c>
      <c r="AA44" s="70">
        <v>3213.3691410000001</v>
      </c>
      <c r="AB44" s="70">
        <v>3224.936768</v>
      </c>
      <c r="AC44" s="70">
        <v>3246.7216800000001</v>
      </c>
      <c r="AD44" s="70">
        <v>3272.8759770000001</v>
      </c>
      <c r="AE44" s="70">
        <v>3299.3466800000001</v>
      </c>
      <c r="AF44" s="70">
        <v>3330.0578609999998</v>
      </c>
      <c r="AG44" s="72">
        <v>3366.8745119999999</v>
      </c>
      <c r="AH44" s="48">
        <v>3403.0678710000002</v>
      </c>
      <c r="AI44" s="48">
        <v>8.9999999999999993E-3</v>
      </c>
    </row>
    <row r="45" spans="1:35" ht="14.25" x14ac:dyDescent="0.2">
      <c r="A45" s="55" t="s">
        <v>124</v>
      </c>
      <c r="B45" s="69" t="s">
        <v>125</v>
      </c>
      <c r="C45" s="70">
        <v>6591.9179690000001</v>
      </c>
      <c r="D45" s="70">
        <v>6697.8857420000004</v>
      </c>
      <c r="E45" s="70">
        <v>6758.5898440000001</v>
      </c>
      <c r="F45" s="71">
        <v>5974.9643550000001</v>
      </c>
      <c r="G45" s="70">
        <v>6101.4829099999997</v>
      </c>
      <c r="H45" s="70">
        <v>6221.048828</v>
      </c>
      <c r="I45" s="70">
        <v>6297.7104490000002</v>
      </c>
      <c r="J45" s="70">
        <v>6357.8212890000004</v>
      </c>
      <c r="K45" s="70">
        <v>6420.3217770000001</v>
      </c>
      <c r="L45" s="70">
        <v>6481.1860349999997</v>
      </c>
      <c r="M45" s="70">
        <v>6526.75</v>
      </c>
      <c r="N45" s="70">
        <v>6580.5991210000002</v>
      </c>
      <c r="O45" s="70">
        <v>6618.6889650000003</v>
      </c>
      <c r="P45" s="70">
        <v>6688.8706050000001</v>
      </c>
      <c r="Q45" s="70">
        <v>6744.828125</v>
      </c>
      <c r="R45" s="70">
        <v>6799.1000979999999</v>
      </c>
      <c r="S45" s="70">
        <v>6862.6938479999999</v>
      </c>
      <c r="T45" s="70">
        <v>6930.0615230000003</v>
      </c>
      <c r="U45" s="70">
        <v>7002.4057620000003</v>
      </c>
      <c r="V45" s="70">
        <v>7073.5434569999998</v>
      </c>
      <c r="W45" s="70">
        <v>7137.8720700000003</v>
      </c>
      <c r="X45" s="70">
        <v>7207.0654299999997</v>
      </c>
      <c r="Y45" s="70">
        <v>7265.0483400000003</v>
      </c>
      <c r="Z45" s="70">
        <v>7325.0483400000003</v>
      </c>
      <c r="AA45" s="70">
        <v>7386.0722660000001</v>
      </c>
      <c r="AB45" s="70">
        <v>7445.1992190000001</v>
      </c>
      <c r="AC45" s="70">
        <v>7509.716797</v>
      </c>
      <c r="AD45" s="70">
        <v>7584.9936520000001</v>
      </c>
      <c r="AE45" s="70">
        <v>7672.6127930000002</v>
      </c>
      <c r="AF45" s="70">
        <v>7754.2514650000003</v>
      </c>
      <c r="AG45" s="72">
        <v>0.01</v>
      </c>
    </row>
    <row r="46" spans="1:35" ht="14.25" x14ac:dyDescent="0.2">
      <c r="A46" s="55" t="s">
        <v>126</v>
      </c>
      <c r="B46" s="69" t="s">
        <v>127</v>
      </c>
      <c r="C46" s="70">
        <v>2534.6291500000002</v>
      </c>
      <c r="D46" s="70">
        <v>2570.811768</v>
      </c>
      <c r="E46" s="70">
        <v>2622.5395509999998</v>
      </c>
      <c r="F46" s="71">
        <v>2316.6770019999999</v>
      </c>
      <c r="G46" s="70">
        <v>2343.8359380000002</v>
      </c>
      <c r="H46" s="70">
        <v>2344.8305660000001</v>
      </c>
      <c r="I46" s="70">
        <v>2344.3647460000002</v>
      </c>
      <c r="J46" s="70">
        <v>2339.2360840000001</v>
      </c>
      <c r="K46" s="70">
        <v>2341.36499</v>
      </c>
      <c r="L46" s="70">
        <v>2346.5498050000001</v>
      </c>
      <c r="M46" s="70">
        <v>2353.8791500000002</v>
      </c>
      <c r="N46" s="70">
        <v>2358.9084469999998</v>
      </c>
      <c r="O46" s="70">
        <v>2358.5124510000001</v>
      </c>
      <c r="P46" s="70">
        <v>2365.6279300000001</v>
      </c>
      <c r="Q46" s="70">
        <v>2371.8857419999999</v>
      </c>
      <c r="R46" s="70">
        <v>2378.9521479999999</v>
      </c>
      <c r="S46" s="70">
        <v>2388.3000489999999</v>
      </c>
      <c r="T46" s="70">
        <v>2400.4067380000001</v>
      </c>
      <c r="U46" s="70">
        <v>2415.4252929999998</v>
      </c>
      <c r="V46" s="70">
        <v>2431.516357</v>
      </c>
      <c r="W46" s="70">
        <v>2445.2224120000001</v>
      </c>
      <c r="X46" s="70">
        <v>2459.8947750000002</v>
      </c>
      <c r="Y46" s="70">
        <v>2474.8247070000002</v>
      </c>
      <c r="Z46" s="70">
        <v>2487.9482419999999</v>
      </c>
      <c r="AA46" s="70">
        <v>2500.0073240000002</v>
      </c>
      <c r="AB46" s="70">
        <v>2510.898682</v>
      </c>
      <c r="AC46" s="70">
        <v>2527.248047</v>
      </c>
      <c r="AD46" s="70">
        <v>2546.188721</v>
      </c>
      <c r="AE46" s="70">
        <v>2567.7062989999999</v>
      </c>
      <c r="AF46" s="70">
        <v>2589.6411130000001</v>
      </c>
      <c r="AG46" s="72">
        <v>4.0000000000000001E-3</v>
      </c>
    </row>
    <row r="47" spans="1:35" ht="15" customHeight="1" x14ac:dyDescent="0.2">
      <c r="A47" s="55" t="s">
        <v>128</v>
      </c>
      <c r="B47" s="69" t="s">
        <v>129</v>
      </c>
      <c r="C47" s="70">
        <v>4057.289307</v>
      </c>
      <c r="D47" s="70">
        <v>4127.0742190000001</v>
      </c>
      <c r="E47" s="70">
        <v>4136.0498049999997</v>
      </c>
      <c r="F47" s="71">
        <v>3658.2871089999999</v>
      </c>
      <c r="G47" s="70">
        <v>3757.64624</v>
      </c>
      <c r="H47" s="70">
        <v>3876.2182619999999</v>
      </c>
      <c r="I47" s="70">
        <v>3953.345703</v>
      </c>
      <c r="J47" s="70">
        <v>4018.5844729999999</v>
      </c>
      <c r="K47" s="70">
        <v>4078.9565429999998</v>
      </c>
      <c r="L47" s="70">
        <v>4134.6367190000001</v>
      </c>
      <c r="M47" s="70">
        <v>4172.8710940000001</v>
      </c>
      <c r="N47" s="70">
        <v>4221.6904299999997</v>
      </c>
      <c r="O47" s="70">
        <v>4260.1762699999999</v>
      </c>
      <c r="P47" s="70">
        <v>4323.2426759999998</v>
      </c>
      <c r="Q47" s="70">
        <v>4372.9423829999996</v>
      </c>
      <c r="R47" s="70">
        <v>4420.1479490000002</v>
      </c>
      <c r="S47" s="70">
        <v>4474.3940430000002</v>
      </c>
      <c r="T47" s="70">
        <v>4529.6557620000003</v>
      </c>
      <c r="U47" s="70">
        <v>4586.9799800000001</v>
      </c>
      <c r="V47" s="70">
        <v>4642.0273440000001</v>
      </c>
      <c r="W47" s="70">
        <v>4692.6499020000001</v>
      </c>
      <c r="X47" s="70">
        <v>4747.1708980000003</v>
      </c>
      <c r="Y47" s="70">
        <v>4790.2236329999996</v>
      </c>
      <c r="Z47" s="70">
        <v>4837.1005859999996</v>
      </c>
      <c r="AA47" s="70">
        <v>4886.064453</v>
      </c>
      <c r="AB47" s="70">
        <v>4934.3002930000002</v>
      </c>
      <c r="AC47" s="70">
        <v>4982.46875</v>
      </c>
      <c r="AD47" s="70">
        <v>5038.8051759999998</v>
      </c>
      <c r="AE47" s="70">
        <v>5104.90625</v>
      </c>
      <c r="AF47" s="70">
        <v>5164.6108400000003</v>
      </c>
      <c r="AG47" s="72">
        <v>1.2999999999999999E-2</v>
      </c>
    </row>
    <row r="48" spans="1:35" ht="15" customHeight="1" x14ac:dyDescent="0.2">
      <c r="A48" s="55" t="s">
        <v>130</v>
      </c>
      <c r="B48" s="68" t="s">
        <v>131</v>
      </c>
      <c r="C48" s="81">
        <v>35266.667969000002</v>
      </c>
      <c r="D48" s="81">
        <v>36663.269530999998</v>
      </c>
      <c r="E48" s="81">
        <v>37454.488280999998</v>
      </c>
      <c r="F48" s="82">
        <v>36919.445312000003</v>
      </c>
      <c r="G48" s="81">
        <v>37712.726562000003</v>
      </c>
      <c r="H48" s="81">
        <v>38557.546875</v>
      </c>
      <c r="I48" s="81">
        <v>39496.222655999998</v>
      </c>
      <c r="J48" s="81">
        <v>40440.78125</v>
      </c>
      <c r="K48" s="81">
        <v>41283.652344000002</v>
      </c>
      <c r="L48" s="81">
        <v>42022.914062000003</v>
      </c>
      <c r="M48" s="81">
        <v>42733.308594000002</v>
      </c>
      <c r="N48" s="81">
        <v>43497.597655999998</v>
      </c>
      <c r="O48" s="81">
        <v>44241.992187999997</v>
      </c>
      <c r="P48" s="81">
        <v>45018.757812000003</v>
      </c>
      <c r="Q48" s="81">
        <v>45789.871094000002</v>
      </c>
      <c r="R48" s="81">
        <v>46534.578125</v>
      </c>
      <c r="S48" s="81">
        <v>47283.609375</v>
      </c>
      <c r="T48" s="81">
        <v>48042.558594000002</v>
      </c>
      <c r="U48" s="81">
        <v>48811.5625</v>
      </c>
      <c r="V48" s="81">
        <v>49583.164062000003</v>
      </c>
      <c r="W48" s="81">
        <v>50344.367187999997</v>
      </c>
      <c r="X48" s="81">
        <v>51127.148437999997</v>
      </c>
      <c r="Y48" s="81">
        <v>51881.035155999998</v>
      </c>
      <c r="Z48" s="81">
        <v>52637.921875</v>
      </c>
      <c r="AA48" s="81">
        <v>53420.085937999997</v>
      </c>
      <c r="AB48" s="81">
        <v>54207.265625</v>
      </c>
      <c r="AC48" s="81">
        <v>55034.945312000003</v>
      </c>
      <c r="AD48" s="81">
        <v>55928.140625</v>
      </c>
      <c r="AE48" s="81">
        <v>56888.628905999998</v>
      </c>
      <c r="AF48" s="81">
        <v>57866.304687999997</v>
      </c>
      <c r="AG48" s="83">
        <v>1.7000000000000001E-2</v>
      </c>
    </row>
    <row r="49" spans="1:34" ht="15" customHeight="1" x14ac:dyDescent="0.2">
      <c r="B49" s="68" t="s">
        <v>132</v>
      </c>
      <c r="F49" s="60"/>
    </row>
    <row r="50" spans="1:34" ht="15" customHeight="1" x14ac:dyDescent="0.2">
      <c r="A50" s="55" t="s">
        <v>133</v>
      </c>
      <c r="B50" s="69" t="s">
        <v>134</v>
      </c>
      <c r="C50" s="70">
        <v>332.00228900000002</v>
      </c>
      <c r="D50" s="70">
        <v>333.105164</v>
      </c>
      <c r="E50" s="70">
        <v>334.47210699999999</v>
      </c>
      <c r="F50" s="71">
        <v>336.07922400000001</v>
      </c>
      <c r="G50" s="70">
        <v>342.00198399999999</v>
      </c>
      <c r="H50" s="70">
        <v>344.85076900000001</v>
      </c>
      <c r="I50" s="70">
        <v>346.96423299999998</v>
      </c>
      <c r="J50" s="70">
        <v>348.437408</v>
      </c>
      <c r="K50" s="70">
        <v>349.87805200000003</v>
      </c>
      <c r="L50" s="70">
        <v>351.28118899999998</v>
      </c>
      <c r="M50" s="70">
        <v>352.64178500000003</v>
      </c>
      <c r="N50" s="70">
        <v>353.95739700000001</v>
      </c>
      <c r="O50" s="70">
        <v>355.23046900000003</v>
      </c>
      <c r="P50" s="70">
        <v>356.458527</v>
      </c>
      <c r="Q50" s="70">
        <v>357.63406400000002</v>
      </c>
      <c r="R50" s="70">
        <v>358.73593099999999</v>
      </c>
      <c r="S50" s="70">
        <v>359.77282700000001</v>
      </c>
      <c r="T50" s="70">
        <v>360.75125100000002</v>
      </c>
      <c r="U50" s="70">
        <v>361.67263800000001</v>
      </c>
      <c r="V50" s="70">
        <v>362.53564499999999</v>
      </c>
      <c r="W50" s="70">
        <v>363.34353599999997</v>
      </c>
      <c r="X50" s="70">
        <v>364.09573399999999</v>
      </c>
      <c r="Y50" s="70">
        <v>364.79132099999998</v>
      </c>
      <c r="Z50" s="70">
        <v>365.436127</v>
      </c>
      <c r="AA50" s="70">
        <v>366.03445399999998</v>
      </c>
      <c r="AB50" s="70">
        <v>366.59066799999999</v>
      </c>
      <c r="AC50" s="70">
        <v>367.10647599999999</v>
      </c>
      <c r="AD50" s="70">
        <v>367.58792099999999</v>
      </c>
      <c r="AE50" s="70">
        <v>368.03945900000002</v>
      </c>
      <c r="AF50" s="70">
        <v>368.46582000000001</v>
      </c>
      <c r="AG50" s="72">
        <v>368.87057499999997</v>
      </c>
      <c r="AH50" s="48">
        <v>3.0000000000000001E-3</v>
      </c>
    </row>
    <row r="51" spans="1:34" ht="15" customHeight="1" x14ac:dyDescent="0.2">
      <c r="A51" s="55" t="s">
        <v>135</v>
      </c>
      <c r="B51" s="69" t="s">
        <v>136</v>
      </c>
      <c r="C51" s="70">
        <v>267.92358400000001</v>
      </c>
      <c r="D51" s="70">
        <v>268.83245799999997</v>
      </c>
      <c r="E51" s="70">
        <v>270.803833</v>
      </c>
      <c r="F51" s="71">
        <v>272.96002199999998</v>
      </c>
      <c r="G51" s="70">
        <v>277.99807700000002</v>
      </c>
      <c r="H51" s="70">
        <v>280.90438799999998</v>
      </c>
      <c r="I51" s="70">
        <v>283.17041</v>
      </c>
      <c r="J51" s="70">
        <v>284.87118500000003</v>
      </c>
      <c r="K51" s="70">
        <v>286.50192299999998</v>
      </c>
      <c r="L51" s="70">
        <v>288.10513300000002</v>
      </c>
      <c r="M51" s="70">
        <v>289.69085699999999</v>
      </c>
      <c r="N51" s="70">
        <v>291.249054</v>
      </c>
      <c r="O51" s="70">
        <v>292.72473100000002</v>
      </c>
      <c r="P51" s="70">
        <v>294.080353</v>
      </c>
      <c r="Q51" s="70">
        <v>295.31839000000002</v>
      </c>
      <c r="R51" s="70">
        <v>296.44641100000001</v>
      </c>
      <c r="S51" s="70">
        <v>297.47686800000002</v>
      </c>
      <c r="T51" s="70">
        <v>298.40228300000001</v>
      </c>
      <c r="U51" s="70">
        <v>299.38275099999998</v>
      </c>
      <c r="V51" s="70">
        <v>300.31817599999999</v>
      </c>
      <c r="W51" s="70">
        <v>301.21105999999997</v>
      </c>
      <c r="X51" s="70">
        <v>302.063965</v>
      </c>
      <c r="Y51" s="70">
        <v>302.88681000000003</v>
      </c>
      <c r="Z51" s="70">
        <v>303.67718500000001</v>
      </c>
      <c r="AA51" s="70">
        <v>304.44003300000003</v>
      </c>
      <c r="AB51" s="70">
        <v>305.17785600000002</v>
      </c>
      <c r="AC51" s="70">
        <v>305.89819299999999</v>
      </c>
      <c r="AD51" s="70">
        <v>306.60101300000002</v>
      </c>
      <c r="AE51" s="70">
        <v>307.29382299999997</v>
      </c>
      <c r="AF51" s="70">
        <v>307.96661399999999</v>
      </c>
      <c r="AG51" s="72">
        <v>308.62692299999998</v>
      </c>
      <c r="AH51" s="48">
        <v>4.0000000000000001E-3</v>
      </c>
    </row>
    <row r="52" spans="1:34" ht="15" customHeight="1" x14ac:dyDescent="0.2">
      <c r="A52" s="55" t="s">
        <v>137</v>
      </c>
      <c r="B52" s="69" t="s">
        <v>138</v>
      </c>
      <c r="C52" s="70">
        <v>57.224421999999997</v>
      </c>
      <c r="D52" s="70">
        <v>57.693092</v>
      </c>
      <c r="E52" s="70">
        <v>59.533755999999997</v>
      </c>
      <c r="F52" s="71">
        <v>61.375557000000001</v>
      </c>
      <c r="G52" s="70">
        <v>61.577815999999999</v>
      </c>
      <c r="H52" s="70">
        <v>63.338611999999998</v>
      </c>
      <c r="I52" s="70">
        <v>65.071892000000005</v>
      </c>
      <c r="J52" s="70">
        <v>66.737647999999993</v>
      </c>
      <c r="K52" s="70">
        <v>68.305854999999994</v>
      </c>
      <c r="L52" s="70">
        <v>69.771514999999994</v>
      </c>
      <c r="M52" s="70">
        <v>71.052093999999997</v>
      </c>
      <c r="N52" s="70">
        <v>72.125084000000001</v>
      </c>
      <c r="O52" s="70">
        <v>73.070510999999996</v>
      </c>
      <c r="P52" s="70">
        <v>73.940903000000006</v>
      </c>
      <c r="Q52" s="70">
        <v>74.821297000000001</v>
      </c>
      <c r="R52" s="70">
        <v>75.754219000000006</v>
      </c>
      <c r="S52" s="70">
        <v>76.622107999999997</v>
      </c>
      <c r="T52" s="70">
        <v>77.209877000000006</v>
      </c>
      <c r="U52" s="70">
        <v>77.577545000000001</v>
      </c>
      <c r="V52" s="70">
        <v>77.862671000000006</v>
      </c>
      <c r="W52" s="70">
        <v>78.140297000000004</v>
      </c>
      <c r="X52" s="70">
        <v>78.365402000000003</v>
      </c>
      <c r="Y52" s="70">
        <v>78.663032999999999</v>
      </c>
      <c r="Z52" s="70">
        <v>78.975677000000005</v>
      </c>
      <c r="AA52" s="70">
        <v>79.355850000000004</v>
      </c>
      <c r="AB52" s="70">
        <v>79.833564999999993</v>
      </c>
      <c r="AC52" s="70">
        <v>80.308777000000006</v>
      </c>
      <c r="AD52" s="70">
        <v>80.819007999999997</v>
      </c>
      <c r="AE52" s="70">
        <v>81.304230000000004</v>
      </c>
      <c r="AF52" s="70">
        <v>81.759429999999995</v>
      </c>
      <c r="AG52" s="72">
        <v>82.294678000000005</v>
      </c>
      <c r="AH52" s="48">
        <v>1.0999999999999999E-2</v>
      </c>
    </row>
    <row r="53" spans="1:34" ht="15" customHeight="1" x14ac:dyDescent="0.2">
      <c r="A53" s="55" t="s">
        <v>139</v>
      </c>
      <c r="B53" s="69" t="s">
        <v>140</v>
      </c>
      <c r="C53" s="70">
        <v>147.73539700000001</v>
      </c>
      <c r="D53" s="70">
        <v>152.78814700000001</v>
      </c>
      <c r="E53" s="70">
        <v>154.27262899999999</v>
      </c>
      <c r="F53" s="71">
        <v>153.35226399999999</v>
      </c>
      <c r="G53" s="70">
        <v>159.54521199999999</v>
      </c>
      <c r="H53" s="70">
        <v>160.891953</v>
      </c>
      <c r="I53" s="70">
        <v>161.42584199999999</v>
      </c>
      <c r="J53" s="70">
        <v>161.69001800000001</v>
      </c>
      <c r="K53" s="70">
        <v>161.986557</v>
      </c>
      <c r="L53" s="70">
        <v>162.523865</v>
      </c>
      <c r="M53" s="70">
        <v>163.245148</v>
      </c>
      <c r="N53" s="70">
        <v>163.927032</v>
      </c>
      <c r="O53" s="70">
        <v>164.55081200000001</v>
      </c>
      <c r="P53" s="70">
        <v>165.00495900000001</v>
      </c>
      <c r="Q53" s="70">
        <v>165.339294</v>
      </c>
      <c r="R53" s="70">
        <v>165.61184700000001</v>
      </c>
      <c r="S53" s="70">
        <v>166.102631</v>
      </c>
      <c r="T53" s="70">
        <v>166.80207799999999</v>
      </c>
      <c r="U53" s="70">
        <v>167.57209800000001</v>
      </c>
      <c r="V53" s="70">
        <v>168.26887500000001</v>
      </c>
      <c r="W53" s="70">
        <v>169.08343500000001</v>
      </c>
      <c r="X53" s="70">
        <v>169.72865300000001</v>
      </c>
      <c r="Y53" s="70">
        <v>170.364487</v>
      </c>
      <c r="Z53" s="70">
        <v>170.76698300000001</v>
      </c>
      <c r="AA53" s="70">
        <v>171.16090399999999</v>
      </c>
      <c r="AB53" s="70">
        <v>171.55929599999999</v>
      </c>
      <c r="AC53" s="70">
        <v>171.931793</v>
      </c>
      <c r="AD53" s="70">
        <v>172.32832300000001</v>
      </c>
      <c r="AE53" s="70">
        <v>172.79913300000001</v>
      </c>
      <c r="AF53" s="70">
        <v>173.41691599999999</v>
      </c>
      <c r="AG53" s="72">
        <v>174.195831</v>
      </c>
      <c r="AH53" s="48">
        <v>3.0000000000000001E-3</v>
      </c>
    </row>
    <row r="54" spans="1:34" ht="15" customHeight="1" x14ac:dyDescent="0.2">
      <c r="A54" s="55" t="s">
        <v>141</v>
      </c>
      <c r="B54" s="69" t="s">
        <v>142</v>
      </c>
      <c r="C54" s="84">
        <v>12.330822</v>
      </c>
      <c r="D54" s="84">
        <v>12.779883</v>
      </c>
      <c r="E54" s="84">
        <v>12.519894000000001</v>
      </c>
      <c r="F54" s="85">
        <v>12.070987000000001</v>
      </c>
      <c r="G54" s="84">
        <v>12.946291</v>
      </c>
      <c r="H54" s="84">
        <v>12.607303999999999</v>
      </c>
      <c r="I54" s="84">
        <v>12.264462</v>
      </c>
      <c r="J54" s="84">
        <v>12.146043000000001</v>
      </c>
      <c r="K54" s="84">
        <v>11.975668000000001</v>
      </c>
      <c r="L54" s="84">
        <v>11.855506999999999</v>
      </c>
      <c r="M54" s="84">
        <v>11.829307999999999</v>
      </c>
      <c r="N54" s="84">
        <v>11.822507999999999</v>
      </c>
      <c r="O54" s="84">
        <v>11.768224999999999</v>
      </c>
      <c r="P54" s="84">
        <v>11.658215</v>
      </c>
      <c r="Q54" s="84">
        <v>11.522486000000001</v>
      </c>
      <c r="R54" s="84">
        <v>11.509062</v>
      </c>
      <c r="S54" s="84">
        <v>11.579739999999999</v>
      </c>
      <c r="T54" s="84">
        <v>11.672518999999999</v>
      </c>
      <c r="U54" s="84">
        <v>11.762432</v>
      </c>
      <c r="V54" s="84">
        <v>11.834237</v>
      </c>
      <c r="W54" s="84">
        <v>11.876010000000001</v>
      </c>
      <c r="X54" s="84">
        <v>11.886262</v>
      </c>
      <c r="Y54" s="84">
        <v>11.883388999999999</v>
      </c>
      <c r="Z54" s="84">
        <v>11.853177000000001</v>
      </c>
      <c r="AA54" s="84">
        <v>11.815994</v>
      </c>
      <c r="AB54" s="84">
        <v>11.836354999999999</v>
      </c>
      <c r="AC54" s="84">
        <v>11.858814000000001</v>
      </c>
      <c r="AD54" s="84">
        <v>11.876351</v>
      </c>
      <c r="AE54" s="84">
        <v>11.904820000000001</v>
      </c>
      <c r="AF54" s="84">
        <v>11.940436</v>
      </c>
      <c r="AG54" s="72">
        <v>11.95959</v>
      </c>
      <c r="AH54" s="48">
        <v>-3.0000000000000001E-3</v>
      </c>
    </row>
    <row r="55" spans="1:34" ht="15" customHeight="1" x14ac:dyDescent="0.2">
      <c r="B55" s="68" t="s">
        <v>143</v>
      </c>
      <c r="F55" s="60"/>
    </row>
    <row r="56" spans="1:34" ht="15" customHeight="1" x14ac:dyDescent="0.2">
      <c r="A56" s="55" t="s">
        <v>144</v>
      </c>
      <c r="B56" s="69" t="s">
        <v>145</v>
      </c>
      <c r="C56" s="70">
        <v>161.39094499999999</v>
      </c>
      <c r="D56" s="70">
        <v>164.45040900000001</v>
      </c>
      <c r="E56" s="70">
        <v>165.61923200000001</v>
      </c>
      <c r="F56" s="71">
        <v>168.244507</v>
      </c>
      <c r="G56" s="70">
        <v>169.61232000000001</v>
      </c>
      <c r="H56" s="70">
        <v>170.37084999999999</v>
      </c>
      <c r="I56" s="70">
        <v>170.939301</v>
      </c>
      <c r="J56" s="70">
        <v>171.43730199999999</v>
      </c>
      <c r="K56" s="70">
        <v>171.97669999999999</v>
      </c>
      <c r="L56" s="70">
        <v>172.529968</v>
      </c>
      <c r="M56" s="70">
        <v>173.00325000000001</v>
      </c>
      <c r="N56" s="70">
        <v>173.50598099999999</v>
      </c>
      <c r="O56" s="70">
        <v>173.97854599999999</v>
      </c>
      <c r="P56" s="70">
        <v>174.40330499999999</v>
      </c>
      <c r="Q56" s="70">
        <v>174.855255</v>
      </c>
      <c r="R56" s="70">
        <v>175.42543000000001</v>
      </c>
      <c r="S56" s="70">
        <v>176.20751999999999</v>
      </c>
      <c r="T56" s="70">
        <v>177.105896</v>
      </c>
      <c r="U56" s="70">
        <v>177.95382699999999</v>
      </c>
      <c r="V56" s="70">
        <v>178.72465500000001</v>
      </c>
      <c r="W56" s="70">
        <v>179.43334999999999</v>
      </c>
      <c r="X56" s="70">
        <v>180.02652</v>
      </c>
      <c r="Y56" s="70">
        <v>180.52804599999999</v>
      </c>
      <c r="Z56" s="70">
        <v>180.975967</v>
      </c>
      <c r="AA56" s="70">
        <v>181.42070000000001</v>
      </c>
      <c r="AB56" s="70">
        <v>181.85424800000001</v>
      </c>
      <c r="AC56" s="70">
        <v>182.293228</v>
      </c>
      <c r="AD56" s="70">
        <v>182.78881799999999</v>
      </c>
      <c r="AE56" s="70">
        <v>183.34605400000001</v>
      </c>
      <c r="AF56" s="70">
        <v>183.913849</v>
      </c>
      <c r="AG56" s="72">
        <v>3.0000000000000001E-3</v>
      </c>
    </row>
    <row r="57" spans="1:34" ht="15" customHeight="1" x14ac:dyDescent="0.2">
      <c r="A57" s="55" t="s">
        <v>146</v>
      </c>
      <c r="B57" s="69" t="s">
        <v>147</v>
      </c>
      <c r="C57" s="73">
        <v>1.124369</v>
      </c>
      <c r="D57" s="73">
        <v>1.099372</v>
      </c>
      <c r="E57" s="73">
        <v>1.1029409999999999</v>
      </c>
      <c r="F57" s="74">
        <v>1.200237</v>
      </c>
      <c r="G57" s="73">
        <v>1.222137</v>
      </c>
      <c r="H57" s="73">
        <v>1.249995</v>
      </c>
      <c r="I57" s="73">
        <v>1.2750170000000001</v>
      </c>
      <c r="J57" s="73">
        <v>1.2965009999999999</v>
      </c>
      <c r="K57" s="73">
        <v>1.317224</v>
      </c>
      <c r="L57" s="73">
        <v>1.335799</v>
      </c>
      <c r="M57" s="73">
        <v>1.3536760000000001</v>
      </c>
      <c r="N57" s="73">
        <v>1.3745210000000001</v>
      </c>
      <c r="O57" s="73">
        <v>1.39699</v>
      </c>
      <c r="P57" s="73">
        <v>1.4209769999999999</v>
      </c>
      <c r="Q57" s="73">
        <v>1.445527</v>
      </c>
      <c r="R57" s="73">
        <v>1.4695940000000001</v>
      </c>
      <c r="S57" s="73">
        <v>1.4949870000000001</v>
      </c>
      <c r="T57" s="73">
        <v>1.5228409999999999</v>
      </c>
      <c r="U57" s="73">
        <v>1.5538799999999999</v>
      </c>
      <c r="V57" s="73">
        <v>1.5863050000000001</v>
      </c>
      <c r="W57" s="73">
        <v>1.6211580000000001</v>
      </c>
      <c r="X57" s="73">
        <v>1.6582239999999999</v>
      </c>
      <c r="Y57" s="73">
        <v>1.696385</v>
      </c>
      <c r="Z57" s="73">
        <v>1.7350829999999999</v>
      </c>
      <c r="AA57" s="73">
        <v>1.7734749999999999</v>
      </c>
      <c r="AB57" s="73">
        <v>1.8122370000000001</v>
      </c>
      <c r="AC57" s="73">
        <v>1.8516809999999999</v>
      </c>
      <c r="AD57" s="73">
        <v>1.892501</v>
      </c>
      <c r="AE57" s="73">
        <v>1.933686</v>
      </c>
      <c r="AF57" s="73">
        <v>1.9757929999999999</v>
      </c>
      <c r="AG57" s="72">
        <v>1.9E-2</v>
      </c>
    </row>
    <row r="58" spans="1:34" ht="15" customHeight="1" x14ac:dyDescent="0.2">
      <c r="A58" s="55" t="s">
        <v>148</v>
      </c>
      <c r="B58" s="69" t="s">
        <v>149</v>
      </c>
      <c r="C58" s="73">
        <v>5.5966440000000004</v>
      </c>
      <c r="D58" s="73">
        <v>3.6541350000000001</v>
      </c>
      <c r="E58" s="73">
        <v>3.8478430000000001</v>
      </c>
      <c r="F58" s="74">
        <v>4.027698</v>
      </c>
      <c r="G58" s="73">
        <v>4.3239359999999998</v>
      </c>
      <c r="H58" s="73">
        <v>4.4813689999999999</v>
      </c>
      <c r="I58" s="73">
        <v>4.5172590000000001</v>
      </c>
      <c r="J58" s="73">
        <v>4.4919599999999997</v>
      </c>
      <c r="K58" s="73">
        <v>4.3909750000000001</v>
      </c>
      <c r="L58" s="73">
        <v>4.250858</v>
      </c>
      <c r="M58" s="73">
        <v>4.1401519999999996</v>
      </c>
      <c r="N58" s="73">
        <v>4.0690229999999996</v>
      </c>
      <c r="O58" s="73">
        <v>4.0527040000000003</v>
      </c>
      <c r="P58" s="73">
        <v>4.0752750000000004</v>
      </c>
      <c r="Q58" s="73">
        <v>4.0629099999999996</v>
      </c>
      <c r="R58" s="73">
        <v>4.0564249999999999</v>
      </c>
      <c r="S58" s="73">
        <v>4.0794889999999997</v>
      </c>
      <c r="T58" s="73">
        <v>4.1278509999999997</v>
      </c>
      <c r="U58" s="73">
        <v>4.1915779999999998</v>
      </c>
      <c r="V58" s="73">
        <v>4.2311829999999997</v>
      </c>
      <c r="W58" s="73">
        <v>4.2655050000000001</v>
      </c>
      <c r="X58" s="73">
        <v>4.2628310000000003</v>
      </c>
      <c r="Y58" s="73">
        <v>4.267188</v>
      </c>
      <c r="Z58" s="73">
        <v>4.2815529999999997</v>
      </c>
      <c r="AA58" s="73">
        <v>4.3073670000000002</v>
      </c>
      <c r="AB58" s="73">
        <v>4.3485199999999997</v>
      </c>
      <c r="AC58" s="73">
        <v>4.3824779999999999</v>
      </c>
      <c r="AD58" s="73">
        <v>4.3734830000000002</v>
      </c>
      <c r="AE58" s="73">
        <v>4.3293840000000001</v>
      </c>
      <c r="AF58" s="73">
        <v>4.2681209999999998</v>
      </c>
      <c r="AG58" s="72">
        <v>2E-3</v>
      </c>
    </row>
    <row r="59" spans="1:34" ht="12" x14ac:dyDescent="0.2">
      <c r="B59" s="68" t="s">
        <v>150</v>
      </c>
      <c r="F59" s="60"/>
    </row>
    <row r="60" spans="1:34" ht="15" customHeight="1" x14ac:dyDescent="0.2">
      <c r="A60" s="55" t="s">
        <v>151</v>
      </c>
      <c r="B60" s="69" t="s">
        <v>152</v>
      </c>
      <c r="C60" s="70">
        <v>15893.824219</v>
      </c>
      <c r="D60" s="70">
        <v>15161.486328000001</v>
      </c>
      <c r="E60" s="70">
        <v>15696.174805000001</v>
      </c>
      <c r="F60" s="71">
        <v>16628.990234000001</v>
      </c>
      <c r="G60" s="70">
        <v>17087.720702999999</v>
      </c>
      <c r="H60" s="70">
        <v>17659.595702999999</v>
      </c>
      <c r="I60" s="70">
        <v>18161.042968999998</v>
      </c>
      <c r="J60" s="70">
        <v>18622.714843999998</v>
      </c>
      <c r="K60" s="70">
        <v>19068.080077999999</v>
      </c>
      <c r="L60" s="70">
        <v>19502.537109000001</v>
      </c>
      <c r="M60" s="70">
        <v>19918.449218999998</v>
      </c>
      <c r="N60" s="70">
        <v>20347.839843999998</v>
      </c>
      <c r="O60" s="70">
        <v>20783.748047000001</v>
      </c>
      <c r="P60" s="70">
        <v>21240.255859000001</v>
      </c>
      <c r="Q60" s="70">
        <v>21671.453125</v>
      </c>
      <c r="R60" s="70">
        <v>22110.876952999999</v>
      </c>
      <c r="S60" s="70">
        <v>22565.238281000002</v>
      </c>
      <c r="T60" s="70">
        <v>23034.382812</v>
      </c>
      <c r="U60" s="70">
        <v>23522.580077999999</v>
      </c>
      <c r="V60" s="70">
        <v>24023.212890999999</v>
      </c>
      <c r="W60" s="70">
        <v>24510.501952999999</v>
      </c>
      <c r="X60" s="70">
        <v>25015.089843999998</v>
      </c>
      <c r="Y60" s="70">
        <v>25518.884765999999</v>
      </c>
      <c r="Z60" s="70">
        <v>26031.943359000001</v>
      </c>
      <c r="AA60" s="70">
        <v>26546.175781000002</v>
      </c>
      <c r="AB60" s="70">
        <v>27070.589843999998</v>
      </c>
      <c r="AC60" s="70">
        <v>27611.919922000001</v>
      </c>
      <c r="AD60" s="70">
        <v>28170.726562</v>
      </c>
      <c r="AE60" s="70">
        <v>28739.224609000001</v>
      </c>
      <c r="AF60" s="70">
        <v>29322.117188</v>
      </c>
      <c r="AG60" s="72">
        <v>2.1999999999999999E-2</v>
      </c>
    </row>
    <row r="61" spans="1:34" ht="15" customHeight="1" x14ac:dyDescent="0.2">
      <c r="A61" s="55" t="s">
        <v>153</v>
      </c>
      <c r="B61" s="69" t="s">
        <v>154</v>
      </c>
      <c r="C61" s="73">
        <v>1.6481939999999999</v>
      </c>
      <c r="D61" s="73">
        <v>1.6925159999999999</v>
      </c>
      <c r="E61" s="73">
        <v>1.4854890000000001</v>
      </c>
      <c r="F61" s="74">
        <v>1.4524600000000001</v>
      </c>
      <c r="G61" s="73">
        <v>1.485233</v>
      </c>
      <c r="H61" s="73">
        <v>1.5697380000000001</v>
      </c>
      <c r="I61" s="73">
        <v>1.587456</v>
      </c>
      <c r="J61" s="73">
        <v>1.59291</v>
      </c>
      <c r="K61" s="73">
        <v>1.6309039999999999</v>
      </c>
      <c r="L61" s="73">
        <v>1.6322760000000001</v>
      </c>
      <c r="M61" s="73">
        <v>1.6339999999999999</v>
      </c>
      <c r="N61" s="73">
        <v>1.6189089999999999</v>
      </c>
      <c r="O61" s="73">
        <v>1.567401</v>
      </c>
      <c r="P61" s="73">
        <v>1.5037769999999999</v>
      </c>
      <c r="Q61" s="73">
        <v>1.4815579999999999</v>
      </c>
      <c r="R61" s="73">
        <v>1.450485</v>
      </c>
      <c r="S61" s="73">
        <v>1.3937349999999999</v>
      </c>
      <c r="T61" s="73">
        <v>1.3444590000000001</v>
      </c>
      <c r="U61" s="73">
        <v>1.290232</v>
      </c>
      <c r="V61" s="73">
        <v>1.2454430000000001</v>
      </c>
      <c r="W61" s="73">
        <v>1.1929110000000001</v>
      </c>
      <c r="X61" s="73">
        <v>1.155529</v>
      </c>
      <c r="Y61" s="73">
        <v>1.1131450000000001</v>
      </c>
      <c r="Z61" s="73">
        <v>1.0927519999999999</v>
      </c>
      <c r="AA61" s="73">
        <v>1.0921270000000001</v>
      </c>
      <c r="AB61" s="73">
        <v>1.0861970000000001</v>
      </c>
      <c r="AC61" s="73">
        <v>1.080946</v>
      </c>
      <c r="AD61" s="73">
        <v>1.079467</v>
      </c>
      <c r="AE61" s="73">
        <v>1.0853349999999999</v>
      </c>
      <c r="AF61" s="73">
        <v>1.0904609999999999</v>
      </c>
      <c r="AG61" s="72">
        <v>-1.0999999999999999E-2</v>
      </c>
    </row>
    <row r="62" spans="1:34" ht="15" customHeight="1" x14ac:dyDescent="0.2">
      <c r="A62" s="55" t="s">
        <v>155</v>
      </c>
      <c r="B62" s="69" t="s">
        <v>156</v>
      </c>
      <c r="C62" s="70">
        <v>94.449860000000001</v>
      </c>
      <c r="D62" s="70">
        <v>95.471535000000003</v>
      </c>
      <c r="E62" s="70">
        <v>96.375457999999995</v>
      </c>
      <c r="F62" s="71">
        <v>103.371872</v>
      </c>
      <c r="G62" s="70">
        <v>104.52195</v>
      </c>
      <c r="H62" s="70">
        <v>105.93501999999999</v>
      </c>
      <c r="I62" s="70">
        <v>107.51918000000001</v>
      </c>
      <c r="J62" s="70">
        <v>109.194839</v>
      </c>
      <c r="K62" s="70">
        <v>110.865685</v>
      </c>
      <c r="L62" s="70">
        <v>112.493584</v>
      </c>
      <c r="M62" s="70">
        <v>114.092934</v>
      </c>
      <c r="N62" s="70">
        <v>115.698303</v>
      </c>
      <c r="O62" s="70">
        <v>117.31967899999999</v>
      </c>
      <c r="P62" s="70">
        <v>118.94864699999999</v>
      </c>
      <c r="Q62" s="70">
        <v>120.570572</v>
      </c>
      <c r="R62" s="70">
        <v>122.16892199999999</v>
      </c>
      <c r="S62" s="70">
        <v>123.73555</v>
      </c>
      <c r="T62" s="70">
        <v>125.27293400000001</v>
      </c>
      <c r="U62" s="70">
        <v>126.786034</v>
      </c>
      <c r="V62" s="70">
        <v>128.28021200000001</v>
      </c>
      <c r="W62" s="70">
        <v>129.76083399999999</v>
      </c>
      <c r="X62" s="70">
        <v>131.231323</v>
      </c>
      <c r="Y62" s="70">
        <v>132.69490099999999</v>
      </c>
      <c r="Z62" s="70">
        <v>134.15536499999999</v>
      </c>
      <c r="AA62" s="70">
        <v>135.616333</v>
      </c>
      <c r="AB62" s="70">
        <v>137.08107000000001</v>
      </c>
      <c r="AC62" s="70">
        <v>138.55230700000001</v>
      </c>
      <c r="AD62" s="70">
        <v>140.03160099999999</v>
      </c>
      <c r="AE62" s="70">
        <v>141.51960800000001</v>
      </c>
      <c r="AF62" s="70">
        <v>143.01623499999999</v>
      </c>
      <c r="AG62" s="72">
        <v>1.2999999999999999E-2</v>
      </c>
    </row>
    <row r="63" spans="1:34" ht="15" customHeight="1" x14ac:dyDescent="0.2">
      <c r="A63" s="55" t="s">
        <v>157</v>
      </c>
      <c r="B63" s="69" t="s">
        <v>158</v>
      </c>
      <c r="C63" s="84">
        <v>15.657847</v>
      </c>
      <c r="D63" s="84">
        <v>14.003451999999999</v>
      </c>
      <c r="E63" s="84">
        <v>15.521822999999999</v>
      </c>
      <c r="F63" s="85">
        <v>15.735111</v>
      </c>
      <c r="G63" s="84">
        <v>16.252794000000002</v>
      </c>
      <c r="H63" s="84">
        <v>16.908024000000001</v>
      </c>
      <c r="I63" s="84">
        <v>17.007522999999999</v>
      </c>
      <c r="J63" s="84">
        <v>16.497114</v>
      </c>
      <c r="K63" s="84">
        <v>16.236654000000001</v>
      </c>
      <c r="L63" s="84">
        <v>16.038651999999999</v>
      </c>
      <c r="M63" s="84">
        <v>15.675663</v>
      </c>
      <c r="N63" s="84">
        <v>15.496413</v>
      </c>
      <c r="O63" s="84">
        <v>15.537566</v>
      </c>
      <c r="P63" s="84">
        <v>15.648573000000001</v>
      </c>
      <c r="Q63" s="84">
        <v>15.627817</v>
      </c>
      <c r="R63" s="84">
        <v>15.587043</v>
      </c>
      <c r="S63" s="84">
        <v>15.605256000000001</v>
      </c>
      <c r="T63" s="84">
        <v>15.662172999999999</v>
      </c>
      <c r="U63" s="84">
        <v>15.740180000000001</v>
      </c>
      <c r="V63" s="84">
        <v>15.736356000000001</v>
      </c>
      <c r="W63" s="84">
        <v>15.678457999999999</v>
      </c>
      <c r="X63" s="84">
        <v>15.637658999999999</v>
      </c>
      <c r="Y63" s="84">
        <v>15.538757</v>
      </c>
      <c r="Z63" s="84">
        <v>15.512022</v>
      </c>
      <c r="AA63" s="84">
        <v>15.455342999999999</v>
      </c>
      <c r="AB63" s="84">
        <v>15.364922999999999</v>
      </c>
      <c r="AC63" s="84">
        <v>15.280892</v>
      </c>
      <c r="AD63" s="84">
        <v>15.200595</v>
      </c>
      <c r="AE63" s="84">
        <v>15.084255000000001</v>
      </c>
      <c r="AF63" s="84">
        <v>14.95153</v>
      </c>
      <c r="AG63" s="72">
        <v>-2E-3</v>
      </c>
    </row>
    <row r="64" spans="1:34" ht="15" customHeight="1" thickBot="1" x14ac:dyDescent="0.25"/>
    <row r="65" spans="2:2" ht="15" customHeight="1" x14ac:dyDescent="0.2">
      <c r="B65" s="86" t="s">
        <v>159</v>
      </c>
    </row>
    <row r="66" spans="2:2" ht="12" x14ac:dyDescent="0.2">
      <c r="B66" s="87" t="s">
        <v>160</v>
      </c>
    </row>
    <row r="67" spans="2:2" ht="15" customHeight="1" x14ac:dyDescent="0.2">
      <c r="B67" s="87" t="s">
        <v>161</v>
      </c>
    </row>
    <row r="68" spans="2:2" ht="15" customHeight="1" x14ac:dyDescent="0.2">
      <c r="B68" s="87" t="s">
        <v>162</v>
      </c>
    </row>
    <row r="69" spans="2:2" ht="15" customHeight="1" x14ac:dyDescent="0.2">
      <c r="B69" s="87" t="s">
        <v>163</v>
      </c>
    </row>
    <row r="70" spans="2:2" ht="15" customHeight="1" x14ac:dyDescent="0.2">
      <c r="B70" s="87" t="s">
        <v>164</v>
      </c>
    </row>
    <row r="71" spans="2:2" ht="15" customHeight="1" x14ac:dyDescent="0.2">
      <c r="B71" s="87" t="s">
        <v>165</v>
      </c>
    </row>
    <row r="105" spans="2:33" ht="15" customHeight="1" x14ac:dyDescent="0.2">
      <c r="B105" s="168"/>
      <c r="C105" s="168"/>
      <c r="D105" s="168"/>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68"/>
      <c r="AB105" s="168"/>
      <c r="AC105" s="168"/>
      <c r="AD105" s="168"/>
      <c r="AE105" s="168"/>
      <c r="AF105" s="168"/>
      <c r="AG105" s="168"/>
    </row>
    <row r="301" spans="2:33" ht="15" customHeight="1" x14ac:dyDescent="0.2">
      <c r="B301" s="168"/>
      <c r="C301" s="168"/>
      <c r="D301" s="168"/>
      <c r="E301" s="168"/>
      <c r="F301" s="168"/>
      <c r="G301" s="168"/>
      <c r="H301" s="168"/>
      <c r="I301" s="168"/>
      <c r="J301" s="168"/>
      <c r="K301" s="168"/>
      <c r="L301" s="168"/>
      <c r="M301" s="168"/>
      <c r="N301" s="168"/>
      <c r="O301" s="168"/>
      <c r="P301" s="168"/>
      <c r="Q301" s="168"/>
      <c r="R301" s="168"/>
      <c r="S301" s="168"/>
      <c r="T301" s="168"/>
      <c r="U301" s="168"/>
      <c r="V301" s="168"/>
      <c r="W301" s="168"/>
      <c r="X301" s="168"/>
      <c r="Y301" s="168"/>
      <c r="Z301" s="168"/>
      <c r="AA301" s="168"/>
      <c r="AB301" s="168"/>
      <c r="AC301" s="168"/>
      <c r="AD301" s="168"/>
      <c r="AE301" s="168"/>
      <c r="AF301" s="168"/>
      <c r="AG301" s="168"/>
    </row>
    <row r="504" spans="2:33" ht="15" customHeight="1" x14ac:dyDescent="0.2">
      <c r="B504" s="168"/>
      <c r="C504" s="168"/>
      <c r="D504" s="168"/>
      <c r="E504" s="168"/>
      <c r="F504" s="168"/>
      <c r="G504" s="168"/>
      <c r="H504" s="168"/>
      <c r="I504" s="168"/>
      <c r="J504" s="168"/>
      <c r="K504" s="168"/>
      <c r="L504" s="168"/>
      <c r="M504" s="168"/>
      <c r="N504" s="168"/>
      <c r="O504" s="168"/>
      <c r="P504" s="168"/>
      <c r="Q504" s="168"/>
      <c r="R504" s="168"/>
      <c r="S504" s="168"/>
      <c r="T504" s="168"/>
      <c r="U504" s="168"/>
      <c r="V504" s="168"/>
      <c r="W504" s="168"/>
      <c r="X504" s="168"/>
      <c r="Y504" s="168"/>
      <c r="Z504" s="168"/>
      <c r="AA504" s="168"/>
      <c r="AB504" s="168"/>
      <c r="AC504" s="168"/>
      <c r="AD504" s="168"/>
      <c r="AE504" s="168"/>
      <c r="AF504" s="168"/>
      <c r="AG504" s="168"/>
    </row>
    <row r="705" spans="2:33" ht="15" customHeight="1" x14ac:dyDescent="0.2">
      <c r="B705" s="168"/>
      <c r="C705" s="168"/>
      <c r="D705" s="168"/>
      <c r="E705" s="168"/>
      <c r="F705" s="168"/>
      <c r="G705" s="168"/>
      <c r="H705" s="168"/>
      <c r="I705" s="168"/>
      <c r="J705" s="168"/>
      <c r="K705" s="168"/>
      <c r="L705" s="168"/>
      <c r="M705" s="168"/>
      <c r="N705" s="168"/>
      <c r="O705" s="168"/>
      <c r="P705" s="168"/>
      <c r="Q705" s="168"/>
      <c r="R705" s="168"/>
      <c r="S705" s="168"/>
      <c r="T705" s="168"/>
      <c r="U705" s="168"/>
      <c r="V705" s="168"/>
      <c r="W705" s="168"/>
      <c r="X705" s="168"/>
      <c r="Y705" s="168"/>
      <c r="Z705" s="168"/>
      <c r="AA705" s="168"/>
      <c r="AB705" s="168"/>
      <c r="AC705" s="168"/>
      <c r="AD705" s="168"/>
      <c r="AE705" s="168"/>
      <c r="AF705" s="168"/>
      <c r="AG705" s="168"/>
    </row>
    <row r="880" spans="2:33" ht="15" customHeight="1" x14ac:dyDescent="0.2">
      <c r="B880" s="168"/>
      <c r="C880" s="168"/>
      <c r="D880" s="168"/>
      <c r="E880" s="168"/>
      <c r="F880" s="168"/>
      <c r="G880" s="168"/>
      <c r="H880" s="168"/>
      <c r="I880" s="168"/>
      <c r="J880" s="168"/>
      <c r="K880" s="168"/>
      <c r="L880" s="168"/>
      <c r="M880" s="168"/>
      <c r="N880" s="168"/>
      <c r="O880" s="168"/>
      <c r="P880" s="168"/>
      <c r="Q880" s="168"/>
      <c r="R880" s="168"/>
      <c r="S880" s="168"/>
      <c r="T880" s="168"/>
      <c r="U880" s="168"/>
      <c r="V880" s="168"/>
      <c r="W880" s="168"/>
      <c r="X880" s="168"/>
      <c r="Y880" s="168"/>
      <c r="Z880" s="168"/>
      <c r="AA880" s="168"/>
      <c r="AB880" s="168"/>
      <c r="AC880" s="168"/>
      <c r="AD880" s="168"/>
      <c r="AE880" s="168"/>
      <c r="AF880" s="168"/>
      <c r="AG880" s="168"/>
    </row>
    <row r="1093" spans="2:33" ht="15" customHeight="1" x14ac:dyDescent="0.2">
      <c r="B1093" s="168"/>
      <c r="C1093" s="168"/>
      <c r="D1093" s="168"/>
      <c r="E1093" s="168"/>
      <c r="F1093" s="168"/>
      <c r="G1093" s="168"/>
      <c r="H1093" s="168"/>
      <c r="I1093" s="168"/>
      <c r="J1093" s="168"/>
      <c r="K1093" s="168"/>
      <c r="L1093" s="168"/>
      <c r="M1093" s="168"/>
      <c r="N1093" s="168"/>
      <c r="O1093" s="168"/>
      <c r="P1093" s="168"/>
      <c r="Q1093" s="168"/>
      <c r="R1093" s="168"/>
      <c r="S1093" s="168"/>
      <c r="T1093" s="168"/>
      <c r="U1093" s="168"/>
      <c r="V1093" s="168"/>
      <c r="W1093" s="168"/>
      <c r="X1093" s="168"/>
      <c r="Y1093" s="168"/>
      <c r="Z1093" s="168"/>
      <c r="AA1093" s="168"/>
      <c r="AB1093" s="168"/>
      <c r="AC1093" s="168"/>
      <c r="AD1093" s="168"/>
      <c r="AE1093" s="168"/>
      <c r="AF1093" s="168"/>
      <c r="AG1093" s="168"/>
    </row>
    <row r="1220" spans="2:33" ht="15" customHeight="1" x14ac:dyDescent="0.2">
      <c r="B1220" s="168"/>
      <c r="C1220" s="168"/>
      <c r="D1220" s="168"/>
      <c r="E1220" s="168"/>
      <c r="F1220" s="168"/>
      <c r="G1220" s="168"/>
      <c r="H1220" s="168"/>
      <c r="I1220" s="168"/>
      <c r="J1220" s="168"/>
      <c r="K1220" s="168"/>
      <c r="L1220" s="168"/>
      <c r="M1220" s="168"/>
      <c r="N1220" s="168"/>
      <c r="O1220" s="168"/>
      <c r="P1220" s="168"/>
      <c r="Q1220" s="168"/>
      <c r="R1220" s="168"/>
      <c r="S1220" s="168"/>
      <c r="T1220" s="168"/>
      <c r="U1220" s="168"/>
      <c r="V1220" s="168"/>
      <c r="W1220" s="168"/>
      <c r="X1220" s="168"/>
      <c r="Y1220" s="168"/>
      <c r="Z1220" s="168"/>
      <c r="AA1220" s="168"/>
      <c r="AB1220" s="168"/>
      <c r="AC1220" s="168"/>
      <c r="AD1220" s="168"/>
      <c r="AE1220" s="168"/>
      <c r="AF1220" s="168"/>
      <c r="AG1220" s="168"/>
    </row>
    <row r="1383" spans="2:33" ht="15" customHeight="1" x14ac:dyDescent="0.2">
      <c r="B1383" s="168"/>
      <c r="C1383" s="168"/>
      <c r="D1383" s="168"/>
      <c r="E1383" s="168"/>
      <c r="F1383" s="168"/>
      <c r="G1383" s="168"/>
      <c r="H1383" s="168"/>
      <c r="I1383" s="168"/>
      <c r="J1383" s="168"/>
      <c r="K1383" s="168"/>
      <c r="L1383" s="168"/>
      <c r="M1383" s="168"/>
      <c r="N1383" s="168"/>
      <c r="O1383" s="168"/>
      <c r="P1383" s="168"/>
      <c r="Q1383" s="168"/>
      <c r="R1383" s="168"/>
      <c r="S1383" s="168"/>
      <c r="T1383" s="168"/>
      <c r="U1383" s="168"/>
      <c r="V1383" s="168"/>
      <c r="W1383" s="168"/>
      <c r="X1383" s="168"/>
      <c r="Y1383" s="168"/>
      <c r="Z1383" s="168"/>
      <c r="AA1383" s="168"/>
      <c r="AB1383" s="168"/>
      <c r="AC1383" s="168"/>
      <c r="AD1383" s="168"/>
      <c r="AE1383" s="168"/>
      <c r="AF1383" s="168"/>
      <c r="AG1383" s="168"/>
    </row>
    <row r="1495" spans="2:33" ht="15" customHeight="1" x14ac:dyDescent="0.2">
      <c r="B1495" s="168"/>
      <c r="C1495" s="168"/>
      <c r="D1495" s="168"/>
      <c r="E1495" s="168"/>
      <c r="F1495" s="168"/>
      <c r="G1495" s="168"/>
      <c r="H1495" s="168"/>
      <c r="I1495" s="168"/>
      <c r="J1495" s="168"/>
      <c r="K1495" s="168"/>
      <c r="L1495" s="168"/>
      <c r="M1495" s="168"/>
      <c r="N1495" s="168"/>
      <c r="O1495" s="168"/>
      <c r="P1495" s="168"/>
      <c r="Q1495" s="168"/>
      <c r="R1495" s="168"/>
      <c r="S1495" s="168"/>
      <c r="T1495" s="168"/>
      <c r="U1495" s="168"/>
      <c r="V1495" s="168"/>
      <c r="W1495" s="168"/>
      <c r="X1495" s="168"/>
      <c r="Y1495" s="168"/>
      <c r="Z1495" s="168"/>
      <c r="AA1495" s="168"/>
      <c r="AB1495" s="168"/>
      <c r="AC1495" s="168"/>
      <c r="AD1495" s="168"/>
      <c r="AE1495" s="168"/>
      <c r="AF1495" s="168"/>
      <c r="AG1495" s="168"/>
    </row>
    <row r="1597" spans="2:33" ht="15" customHeight="1" x14ac:dyDescent="0.2">
      <c r="B1597" s="168"/>
      <c r="C1597" s="168"/>
      <c r="D1597" s="168"/>
      <c r="E1597" s="168"/>
      <c r="F1597" s="168"/>
      <c r="G1597" s="168"/>
      <c r="H1597" s="168"/>
      <c r="I1597" s="168"/>
      <c r="J1597" s="168"/>
      <c r="K1597" s="168"/>
      <c r="L1597" s="168"/>
      <c r="M1597" s="168"/>
      <c r="N1597" s="168"/>
      <c r="O1597" s="168"/>
      <c r="P1597" s="168"/>
      <c r="Q1597" s="168"/>
      <c r="R1597" s="168"/>
      <c r="S1597" s="168"/>
      <c r="T1597" s="168"/>
      <c r="U1597" s="168"/>
      <c r="V1597" s="168"/>
      <c r="W1597" s="168"/>
      <c r="X1597" s="168"/>
      <c r="Y1597" s="168"/>
      <c r="Z1597" s="168"/>
      <c r="AA1597" s="168"/>
      <c r="AB1597" s="168"/>
      <c r="AC1597" s="168"/>
      <c r="AD1597" s="168"/>
      <c r="AE1597" s="168"/>
      <c r="AF1597" s="168"/>
      <c r="AG1597" s="168"/>
    </row>
    <row r="1691" spans="2:33" ht="15" customHeight="1" x14ac:dyDescent="0.2">
      <c r="B1691" s="168"/>
      <c r="C1691" s="168"/>
      <c r="D1691" s="168"/>
      <c r="E1691" s="168"/>
      <c r="F1691" s="168"/>
      <c r="G1691" s="168"/>
      <c r="H1691" s="168"/>
      <c r="I1691" s="168"/>
      <c r="J1691" s="168"/>
      <c r="K1691" s="168"/>
      <c r="L1691" s="168"/>
      <c r="M1691" s="168"/>
      <c r="N1691" s="168"/>
      <c r="O1691" s="168"/>
      <c r="P1691" s="168"/>
      <c r="Q1691" s="168"/>
      <c r="R1691" s="168"/>
      <c r="S1691" s="168"/>
      <c r="T1691" s="168"/>
      <c r="U1691" s="168"/>
      <c r="V1691" s="168"/>
      <c r="W1691" s="168"/>
      <c r="X1691" s="168"/>
      <c r="Y1691" s="168"/>
      <c r="Z1691" s="168"/>
      <c r="AA1691" s="168"/>
      <c r="AB1691" s="168"/>
      <c r="AC1691" s="168"/>
      <c r="AD1691" s="168"/>
      <c r="AE1691" s="168"/>
      <c r="AF1691" s="168"/>
      <c r="AG1691" s="168"/>
    </row>
    <row r="1938" spans="2:33" ht="15" customHeight="1" x14ac:dyDescent="0.2">
      <c r="B1938" s="168"/>
      <c r="C1938" s="168"/>
      <c r="D1938" s="168"/>
      <c r="E1938" s="168"/>
      <c r="F1938" s="168"/>
      <c r="G1938" s="168"/>
      <c r="H1938" s="168"/>
      <c r="I1938" s="168"/>
      <c r="J1938" s="168"/>
      <c r="K1938" s="168"/>
      <c r="L1938" s="168"/>
      <c r="M1938" s="168"/>
      <c r="N1938" s="168"/>
      <c r="O1938" s="168"/>
      <c r="P1938" s="168"/>
      <c r="Q1938" s="168"/>
      <c r="R1938" s="168"/>
      <c r="S1938" s="168"/>
      <c r="T1938" s="168"/>
      <c r="U1938" s="168"/>
      <c r="V1938" s="168"/>
      <c r="W1938" s="168"/>
      <c r="X1938" s="168"/>
      <c r="Y1938" s="168"/>
      <c r="Z1938" s="168"/>
      <c r="AA1938" s="168"/>
      <c r="AB1938" s="168"/>
      <c r="AC1938" s="168"/>
      <c r="AD1938" s="168"/>
      <c r="AE1938" s="168"/>
      <c r="AF1938" s="168"/>
      <c r="AG1938" s="168"/>
    </row>
    <row r="2024" spans="2:33" ht="15" customHeight="1" x14ac:dyDescent="0.2">
      <c r="B2024" s="168"/>
      <c r="C2024" s="168"/>
      <c r="D2024" s="168"/>
      <c r="E2024" s="168"/>
      <c r="F2024" s="168"/>
      <c r="G2024" s="168"/>
      <c r="H2024" s="168"/>
      <c r="I2024" s="168"/>
      <c r="J2024" s="168"/>
      <c r="K2024" s="168"/>
      <c r="L2024" s="168"/>
      <c r="M2024" s="168"/>
      <c r="N2024" s="168"/>
      <c r="O2024" s="168"/>
      <c r="P2024" s="168"/>
      <c r="Q2024" s="168"/>
      <c r="R2024" s="168"/>
      <c r="S2024" s="168"/>
      <c r="T2024" s="168"/>
      <c r="U2024" s="168"/>
      <c r="V2024" s="168"/>
      <c r="W2024" s="168"/>
      <c r="X2024" s="168"/>
      <c r="Y2024" s="168"/>
      <c r="Z2024" s="168"/>
      <c r="AA2024" s="168"/>
      <c r="AB2024" s="168"/>
      <c r="AC2024" s="168"/>
      <c r="AD2024" s="168"/>
      <c r="AE2024" s="168"/>
      <c r="AF2024" s="168"/>
      <c r="AG2024" s="168"/>
    </row>
    <row r="2146" spans="2:33" ht="15" customHeight="1" x14ac:dyDescent="0.2">
      <c r="B2146" s="168"/>
      <c r="C2146" s="168"/>
      <c r="D2146" s="168"/>
      <c r="E2146" s="168"/>
      <c r="F2146" s="168"/>
      <c r="G2146" s="168"/>
      <c r="H2146" s="168"/>
      <c r="I2146" s="168"/>
      <c r="J2146" s="168"/>
      <c r="K2146" s="168"/>
      <c r="L2146" s="168"/>
      <c r="M2146" s="168"/>
      <c r="N2146" s="168"/>
      <c r="O2146" s="168"/>
      <c r="P2146" s="168"/>
      <c r="Q2146" s="168"/>
      <c r="R2146" s="168"/>
      <c r="S2146" s="168"/>
      <c r="T2146" s="168"/>
      <c r="U2146" s="168"/>
      <c r="V2146" s="168"/>
      <c r="W2146" s="168"/>
      <c r="X2146" s="168"/>
      <c r="Y2146" s="168"/>
      <c r="Z2146" s="168"/>
      <c r="AA2146" s="168"/>
      <c r="AB2146" s="168"/>
      <c r="AC2146" s="168"/>
      <c r="AD2146" s="168"/>
      <c r="AE2146" s="168"/>
      <c r="AF2146" s="168"/>
      <c r="AG2146" s="168"/>
    </row>
    <row r="2310" spans="2:33" ht="15" customHeight="1" x14ac:dyDescent="0.2">
      <c r="B2310" s="168"/>
      <c r="C2310" s="168"/>
      <c r="D2310" s="168"/>
      <c r="E2310" s="168"/>
      <c r="F2310" s="168"/>
      <c r="G2310" s="168"/>
      <c r="H2310" s="168"/>
      <c r="I2310" s="168"/>
      <c r="J2310" s="168"/>
      <c r="K2310" s="168"/>
      <c r="L2310" s="168"/>
      <c r="M2310" s="168"/>
      <c r="N2310" s="168"/>
      <c r="O2310" s="168"/>
      <c r="P2310" s="168"/>
      <c r="Q2310" s="168"/>
      <c r="R2310" s="168"/>
      <c r="S2310" s="168"/>
      <c r="T2310" s="168"/>
      <c r="U2310" s="168"/>
      <c r="V2310" s="168"/>
      <c r="W2310" s="168"/>
      <c r="X2310" s="168"/>
      <c r="Y2310" s="168"/>
      <c r="Z2310" s="168"/>
      <c r="AA2310" s="168"/>
      <c r="AB2310" s="168"/>
      <c r="AC2310" s="168"/>
      <c r="AD2310" s="168"/>
      <c r="AE2310" s="168"/>
      <c r="AF2310" s="168"/>
      <c r="AG2310" s="168"/>
    </row>
    <row r="2412" spans="2:33" ht="15" customHeight="1" x14ac:dyDescent="0.2">
      <c r="B2412" s="168"/>
      <c r="C2412" s="168"/>
      <c r="D2412" s="168"/>
      <c r="E2412" s="168"/>
      <c r="F2412" s="168"/>
      <c r="G2412" s="168"/>
      <c r="H2412" s="168"/>
      <c r="I2412" s="168"/>
      <c r="J2412" s="168"/>
      <c r="K2412" s="168"/>
      <c r="L2412" s="168"/>
      <c r="M2412" s="168"/>
      <c r="N2412" s="168"/>
      <c r="O2412" s="168"/>
      <c r="P2412" s="168"/>
      <c r="Q2412" s="168"/>
      <c r="R2412" s="168"/>
      <c r="S2412" s="168"/>
      <c r="T2412" s="168"/>
      <c r="U2412" s="168"/>
      <c r="V2412" s="168"/>
      <c r="W2412" s="168"/>
      <c r="X2412" s="168"/>
      <c r="Y2412" s="168"/>
      <c r="Z2412" s="168"/>
      <c r="AA2412" s="168"/>
      <c r="AB2412" s="168"/>
      <c r="AC2412" s="168"/>
      <c r="AD2412" s="168"/>
      <c r="AE2412" s="168"/>
      <c r="AF2412" s="168"/>
      <c r="AG2412" s="168"/>
    </row>
    <row r="2502" spans="2:33" ht="15" customHeight="1" x14ac:dyDescent="0.2">
      <c r="B2502" s="168"/>
      <c r="C2502" s="168"/>
      <c r="D2502" s="168"/>
      <c r="E2502" s="168"/>
      <c r="F2502" s="168"/>
      <c r="G2502" s="168"/>
      <c r="H2502" s="168"/>
      <c r="I2502" s="168"/>
      <c r="J2502" s="168"/>
      <c r="K2502" s="168"/>
      <c r="L2502" s="168"/>
      <c r="M2502" s="168"/>
      <c r="N2502" s="168"/>
      <c r="O2502" s="168"/>
      <c r="P2502" s="168"/>
      <c r="Q2502" s="168"/>
      <c r="R2502" s="168"/>
      <c r="S2502" s="168"/>
      <c r="T2502" s="168"/>
      <c r="U2502" s="168"/>
      <c r="V2502" s="168"/>
      <c r="W2502" s="168"/>
      <c r="X2502" s="168"/>
      <c r="Y2502" s="168"/>
      <c r="Z2502" s="168"/>
      <c r="AA2502" s="168"/>
      <c r="AB2502" s="168"/>
      <c r="AC2502" s="168"/>
      <c r="AD2502" s="168"/>
      <c r="AE2502" s="168"/>
      <c r="AF2502" s="168"/>
      <c r="AG2502" s="168"/>
    </row>
    <row r="2591" spans="2:33" ht="15" customHeight="1" x14ac:dyDescent="0.2">
      <c r="B2591" s="168"/>
      <c r="C2591" s="168"/>
      <c r="D2591" s="168"/>
      <c r="E2591" s="168"/>
      <c r="F2591" s="168"/>
      <c r="G2591" s="168"/>
      <c r="H2591" s="168"/>
      <c r="I2591" s="168"/>
      <c r="J2591" s="168"/>
      <c r="K2591" s="168"/>
      <c r="L2591" s="168"/>
      <c r="M2591" s="168"/>
      <c r="N2591" s="168"/>
      <c r="O2591" s="168"/>
      <c r="P2591" s="168"/>
      <c r="Q2591" s="168"/>
      <c r="R2591" s="168"/>
      <c r="S2591" s="168"/>
      <c r="T2591" s="168"/>
      <c r="U2591" s="168"/>
      <c r="V2591" s="168"/>
      <c r="W2591" s="168"/>
      <c r="X2591" s="168"/>
      <c r="Y2591" s="168"/>
      <c r="Z2591" s="168"/>
      <c r="AA2591" s="168"/>
      <c r="AB2591" s="168"/>
      <c r="AC2591" s="168"/>
      <c r="AD2591" s="168"/>
      <c r="AE2591" s="168"/>
      <c r="AF2591" s="168"/>
      <c r="AG2591" s="168"/>
    </row>
    <row r="2712" spans="2:33" ht="15" customHeight="1" x14ac:dyDescent="0.2">
      <c r="B2712" s="168"/>
      <c r="C2712" s="168"/>
      <c r="D2712" s="168"/>
      <c r="E2712" s="168"/>
      <c r="F2712" s="168"/>
      <c r="G2712" s="168"/>
      <c r="H2712" s="168"/>
      <c r="I2712" s="168"/>
      <c r="J2712" s="168"/>
      <c r="K2712" s="168"/>
      <c r="L2712" s="168"/>
      <c r="M2712" s="168"/>
      <c r="N2712" s="168"/>
      <c r="O2712" s="168"/>
      <c r="P2712" s="168"/>
      <c r="Q2712" s="168"/>
      <c r="R2712" s="168"/>
      <c r="S2712" s="168"/>
      <c r="T2712" s="168"/>
      <c r="U2712" s="168"/>
      <c r="V2712" s="168"/>
      <c r="W2712" s="168"/>
      <c r="X2712" s="168"/>
      <c r="Y2712" s="168"/>
      <c r="Z2712" s="168"/>
      <c r="AA2712" s="168"/>
      <c r="AB2712" s="168"/>
      <c r="AC2712" s="168"/>
      <c r="AD2712" s="168"/>
      <c r="AE2712" s="168"/>
      <c r="AF2712" s="168"/>
      <c r="AG2712" s="168"/>
    </row>
    <row r="2830" spans="2:33" ht="15" customHeight="1" x14ac:dyDescent="0.2">
      <c r="B2830" s="168"/>
      <c r="C2830" s="168"/>
      <c r="D2830" s="168"/>
      <c r="E2830" s="168"/>
      <c r="F2830" s="168"/>
      <c r="G2830" s="168"/>
      <c r="H2830" s="168"/>
      <c r="I2830" s="168"/>
      <c r="J2830" s="168"/>
      <c r="K2830" s="168"/>
      <c r="L2830" s="168"/>
      <c r="M2830" s="168"/>
      <c r="N2830" s="168"/>
      <c r="O2830" s="168"/>
      <c r="P2830" s="168"/>
      <c r="Q2830" s="168"/>
      <c r="R2830" s="168"/>
      <c r="S2830" s="168"/>
      <c r="T2830" s="168"/>
      <c r="U2830" s="168"/>
      <c r="V2830" s="168"/>
      <c r="W2830" s="168"/>
      <c r="X2830" s="168"/>
      <c r="Y2830" s="168"/>
      <c r="Z2830" s="168"/>
      <c r="AA2830" s="168"/>
      <c r="AB2830" s="168"/>
      <c r="AC2830" s="168"/>
      <c r="AD2830" s="168"/>
      <c r="AE2830" s="168"/>
      <c r="AF2830" s="168"/>
      <c r="AG2830" s="168"/>
    </row>
  </sheetData>
  <mergeCells count="20">
    <mergeCell ref="B1938:AG1938"/>
    <mergeCell ref="B105:AG105"/>
    <mergeCell ref="B301:AG301"/>
    <mergeCell ref="B504:AG504"/>
    <mergeCell ref="B705:AG705"/>
    <mergeCell ref="B880:AG880"/>
    <mergeCell ref="B1093:AG1093"/>
    <mergeCell ref="B1220:AG1220"/>
    <mergeCell ref="B1383:AG1383"/>
    <mergeCell ref="B1495:AG1495"/>
    <mergeCell ref="B1597:AG1597"/>
    <mergeCell ref="B1691:AG1691"/>
    <mergeCell ref="B2712:AG2712"/>
    <mergeCell ref="B2830:AG2830"/>
    <mergeCell ref="B2024:AG2024"/>
    <mergeCell ref="B2146:AG2146"/>
    <mergeCell ref="B2310:AG2310"/>
    <mergeCell ref="B2412:AG2412"/>
    <mergeCell ref="B2502:AG2502"/>
    <mergeCell ref="B2591:AG2591"/>
  </mergeCells>
  <hyperlinks>
    <hyperlink ref="E2" r:id="rId1" location="/?id=18-AEO2017&amp;cases=ref2017&amp;sourcekey=0DOE/EIA%20Annual%20Energy%20Outlook%202016%20With%20Projections%20to%202040,%20May%202016,%20Table%2020.%20%20Macroeconomic%20Indicators." display="https://www.eia.gov/outlooks/aeo/data/browser/ - /?id=18-AEO2017&amp;cases=ref2017&amp;sourcekey=0DOE/EIA%20Annual%20Energy%20Outlook%202016%20With%20Projections%20to%202040,%20May%202016,%20Table%2020.%20%20Macroeconomic%20Indicators." xr:uid="{A31CF4CB-8FF7-4EA2-90EA-0AC2DD3524DC}"/>
  </hyperlinks>
  <pageMargins left="0.75" right="0.75" top="1" bottom="1" header="0.5" footer="0.5"/>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6359C-8AF7-4F45-A584-74EA917D7776}">
  <dimension ref="A1:BM85"/>
  <sheetViews>
    <sheetView showOutlineSymbols="0" workbookViewId="0">
      <selection activeCell="E28" sqref="E28"/>
    </sheetView>
  </sheetViews>
  <sheetFormatPr defaultColWidth="8.125" defaultRowHeight="15" x14ac:dyDescent="0.25"/>
  <cols>
    <col min="1" max="1" width="7.5" style="89" customWidth="1"/>
    <col min="2" max="2" width="14.875" style="89" customWidth="1"/>
    <col min="3" max="3" width="12.625" style="89" customWidth="1"/>
    <col min="4" max="4" width="12.25" style="89" customWidth="1"/>
    <col min="5" max="6" width="15.125" style="89" customWidth="1"/>
    <col min="7" max="7" width="11.625" style="89" customWidth="1"/>
    <col min="8" max="8" width="16" style="89" bestFit="1" customWidth="1"/>
    <col min="9" max="9" width="12" style="89" customWidth="1"/>
    <col min="10" max="10" width="11.625" style="89" customWidth="1"/>
    <col min="11" max="11" width="17.25" style="89" customWidth="1"/>
    <col min="12" max="12" width="12.75" style="89" customWidth="1"/>
    <col min="13" max="14" width="6.125" style="89" bestFit="1" customWidth="1"/>
    <col min="15" max="15" width="7.375" style="89" bestFit="1" customWidth="1"/>
    <col min="16" max="19" width="6.125" style="89" bestFit="1" customWidth="1"/>
    <col min="20" max="20" width="10.25" style="89" bestFit="1" customWidth="1"/>
    <col min="21" max="21" width="7.375" style="89" bestFit="1" customWidth="1"/>
    <col min="22" max="22" width="6.125" style="89" bestFit="1" customWidth="1"/>
    <col min="23" max="23" width="6.625" style="89" bestFit="1" customWidth="1"/>
    <col min="24" max="29" width="6.125" style="89" bestFit="1" customWidth="1"/>
    <col min="30" max="59" width="6.5" style="89" bestFit="1" customWidth="1"/>
    <col min="60" max="60" width="7.625" style="89" bestFit="1" customWidth="1"/>
    <col min="61" max="79" width="8.125" style="89" customWidth="1"/>
    <col min="80" max="16384" width="8.125" style="89"/>
  </cols>
  <sheetData>
    <row r="1" spans="1:60" x14ac:dyDescent="0.25">
      <c r="A1" s="88" t="s">
        <v>166</v>
      </c>
    </row>
    <row r="2" spans="1:60" x14ac:dyDescent="0.25">
      <c r="A2" s="90" t="s">
        <v>35</v>
      </c>
    </row>
    <row r="3" spans="1:60" x14ac:dyDescent="0.25">
      <c r="A3" s="52" t="s">
        <v>33</v>
      </c>
    </row>
    <row r="4" spans="1:60" x14ac:dyDescent="0.25">
      <c r="A4" s="91"/>
      <c r="C4" s="53" t="s">
        <v>61</v>
      </c>
      <c r="D4" s="53">
        <f>A46</f>
        <v>2025</v>
      </c>
    </row>
    <row r="5" spans="1:60" x14ac:dyDescent="0.25">
      <c r="A5" s="91"/>
      <c r="C5" s="53" t="s">
        <v>64</v>
      </c>
      <c r="D5" s="53">
        <f>A76</f>
        <v>2055</v>
      </c>
    </row>
    <row r="6" spans="1:60" x14ac:dyDescent="0.25">
      <c r="A6" s="91"/>
      <c r="C6" s="53" t="s">
        <v>66</v>
      </c>
      <c r="D6" s="53">
        <f>D5-D4</f>
        <v>30</v>
      </c>
    </row>
    <row r="7" spans="1:60" x14ac:dyDescent="0.25">
      <c r="A7" s="91"/>
      <c r="C7" s="53"/>
      <c r="D7" s="53"/>
    </row>
    <row r="8" spans="1:60" x14ac:dyDescent="0.25">
      <c r="A8" s="91"/>
      <c r="C8" s="53" t="s">
        <v>54</v>
      </c>
      <c r="D8" s="54">
        <f>(B76/B46)^(1/D6)-1</f>
        <v>1.5896693639436243E-2</v>
      </c>
    </row>
    <row r="9" spans="1:60" x14ac:dyDescent="0.25">
      <c r="A9" s="91"/>
      <c r="C9" s="53" t="s">
        <v>7</v>
      </c>
      <c r="D9" s="54">
        <f>(1+D11)/(1+D8)-1</f>
        <v>2.0313177098552959E-2</v>
      </c>
    </row>
    <row r="10" spans="1:60" x14ac:dyDescent="0.25">
      <c r="A10" s="91"/>
      <c r="C10" s="53"/>
      <c r="D10" s="53"/>
    </row>
    <row r="11" spans="1:60" x14ac:dyDescent="0.25">
      <c r="A11" s="92"/>
      <c r="C11" s="53" t="s">
        <v>56</v>
      </c>
      <c r="D11" s="54">
        <f>(C76/C46)^(1/D6)-1</f>
        <v>3.6532783091168586E-2</v>
      </c>
    </row>
    <row r="12" spans="1:60" x14ac:dyDescent="0.25">
      <c r="A12" s="93"/>
    </row>
    <row r="13" spans="1:60" x14ac:dyDescent="0.25">
      <c r="A13" s="169" t="s">
        <v>167</v>
      </c>
      <c r="B13" s="169"/>
      <c r="C13" s="169"/>
      <c r="D13" s="169"/>
      <c r="E13" s="169"/>
      <c r="F13" s="169"/>
      <c r="G13" s="169"/>
      <c r="H13" s="169"/>
      <c r="I13" s="169"/>
      <c r="J13" s="169"/>
      <c r="K13" s="169"/>
      <c r="L13" s="169"/>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row>
    <row r="14" spans="1:60" x14ac:dyDescent="0.25">
      <c r="A14" s="93"/>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row>
    <row r="15" spans="1:60" ht="72" customHeight="1" x14ac:dyDescent="0.25">
      <c r="A15" s="95" t="s">
        <v>168</v>
      </c>
      <c r="B15" s="96" t="s">
        <v>169</v>
      </c>
      <c r="C15" s="96" t="s">
        <v>170</v>
      </c>
      <c r="D15" s="96" t="s">
        <v>171</v>
      </c>
      <c r="E15" s="96" t="s">
        <v>172</v>
      </c>
      <c r="F15" s="96" t="s">
        <v>173</v>
      </c>
      <c r="G15" s="96" t="s">
        <v>174</v>
      </c>
      <c r="H15" s="96" t="s">
        <v>175</v>
      </c>
      <c r="I15" s="96" t="s">
        <v>176</v>
      </c>
      <c r="J15" s="96" t="s">
        <v>177</v>
      </c>
      <c r="K15" s="96" t="s">
        <v>178</v>
      </c>
      <c r="L15" s="96" t="s">
        <v>179</v>
      </c>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row>
    <row r="16" spans="1:60" x14ac:dyDescent="0.25">
      <c r="A16" s="97">
        <v>1995</v>
      </c>
      <c r="B16" s="98">
        <v>11.4</v>
      </c>
      <c r="C16" s="98">
        <v>7.6</v>
      </c>
      <c r="D16" s="98">
        <v>11.4</v>
      </c>
      <c r="E16" s="98">
        <v>0.7</v>
      </c>
      <c r="F16" s="98">
        <v>0.7</v>
      </c>
      <c r="G16" s="98">
        <v>1.5</v>
      </c>
      <c r="H16" s="98">
        <v>3.4</v>
      </c>
      <c r="I16" s="98">
        <v>132.30000000000001</v>
      </c>
      <c r="J16" s="98">
        <v>124.9</v>
      </c>
      <c r="K16" s="98">
        <v>0.5</v>
      </c>
      <c r="L16" s="98">
        <v>132.6</v>
      </c>
      <c r="M16" s="99"/>
      <c r="N16" s="100"/>
      <c r="O16" s="100"/>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row>
    <row r="17" spans="1:60" x14ac:dyDescent="0.25">
      <c r="A17" s="97">
        <v>1996</v>
      </c>
      <c r="B17" s="98">
        <v>11.8</v>
      </c>
      <c r="C17" s="98">
        <v>8.1</v>
      </c>
      <c r="D17" s="98">
        <v>11.8</v>
      </c>
      <c r="E17" s="98">
        <v>0.7</v>
      </c>
      <c r="F17" s="98">
        <v>0.7</v>
      </c>
      <c r="G17" s="98">
        <v>1.6</v>
      </c>
      <c r="H17" s="98">
        <v>3.6</v>
      </c>
      <c r="I17" s="98">
        <v>134</v>
      </c>
      <c r="J17" s="98">
        <v>126.7</v>
      </c>
      <c r="K17" s="98">
        <v>0.5</v>
      </c>
      <c r="L17" s="98">
        <v>134.19999999999999</v>
      </c>
      <c r="M17" s="100"/>
      <c r="N17" s="100"/>
      <c r="O17" s="100"/>
      <c r="P17" s="99"/>
      <c r="Q17" s="99"/>
      <c r="R17" s="99"/>
      <c r="S17" s="99"/>
      <c r="T17" s="99"/>
      <c r="U17" s="99"/>
      <c r="V17" s="99"/>
      <c r="W17" s="99"/>
      <c r="X17" s="99"/>
      <c r="Y17" s="99"/>
      <c r="Z17" s="99"/>
      <c r="AA17" s="99"/>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row>
    <row r="18" spans="1:60" x14ac:dyDescent="0.25">
      <c r="A18" s="97">
        <v>1997</v>
      </c>
      <c r="B18" s="98">
        <v>12.4</v>
      </c>
      <c r="C18" s="98">
        <v>8.6</v>
      </c>
      <c r="D18" s="98">
        <v>12.2</v>
      </c>
      <c r="E18" s="98">
        <v>0.7</v>
      </c>
      <c r="F18" s="98">
        <v>0.7</v>
      </c>
      <c r="G18" s="98">
        <v>1.6</v>
      </c>
      <c r="H18" s="98">
        <v>3.9</v>
      </c>
      <c r="I18" s="98">
        <v>136.30000000000001</v>
      </c>
      <c r="J18" s="98">
        <v>129.6</v>
      </c>
      <c r="K18" s="98">
        <v>0.6</v>
      </c>
      <c r="L18" s="98">
        <v>135.80000000000001</v>
      </c>
      <c r="M18" s="100"/>
      <c r="N18" s="100"/>
      <c r="O18" s="100"/>
      <c r="P18" s="99"/>
      <c r="Q18" s="99"/>
      <c r="R18" s="99"/>
      <c r="S18" s="99"/>
      <c r="T18" s="99"/>
      <c r="U18" s="99"/>
      <c r="V18" s="99"/>
      <c r="W18" s="99"/>
      <c r="X18" s="99"/>
      <c r="Y18" s="99"/>
      <c r="Z18" s="99"/>
      <c r="AA18" s="99"/>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row>
    <row r="19" spans="1:60" x14ac:dyDescent="0.25">
      <c r="A19" s="97">
        <v>1998</v>
      </c>
      <c r="B19" s="98">
        <v>12.9</v>
      </c>
      <c r="C19" s="98">
        <v>9.1</v>
      </c>
      <c r="D19" s="98">
        <v>12.7</v>
      </c>
      <c r="E19" s="98">
        <v>0.7</v>
      </c>
      <c r="F19" s="98">
        <v>0.7</v>
      </c>
      <c r="G19" s="98">
        <v>1.6</v>
      </c>
      <c r="H19" s="98">
        <v>4.2</v>
      </c>
      <c r="I19" s="98">
        <v>137.69999999999999</v>
      </c>
      <c r="J19" s="98">
        <v>131.5</v>
      </c>
      <c r="K19" s="98">
        <v>0.6</v>
      </c>
      <c r="L19" s="98">
        <v>137.5</v>
      </c>
      <c r="M19" s="100"/>
      <c r="N19" s="100"/>
      <c r="O19" s="100"/>
      <c r="P19" s="99"/>
      <c r="Q19" s="99"/>
      <c r="R19" s="99"/>
      <c r="S19" s="99"/>
      <c r="T19" s="99"/>
      <c r="U19" s="99"/>
      <c r="V19" s="99"/>
      <c r="W19" s="99"/>
      <c r="X19" s="99"/>
      <c r="Y19" s="99"/>
      <c r="Z19" s="99"/>
      <c r="AA19" s="99"/>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row>
    <row r="20" spans="1:60" x14ac:dyDescent="0.25">
      <c r="A20" s="97">
        <v>1999</v>
      </c>
      <c r="B20" s="98">
        <v>13.5</v>
      </c>
      <c r="C20" s="98">
        <v>9.6</v>
      </c>
      <c r="D20" s="98">
        <v>13.3</v>
      </c>
      <c r="E20" s="98">
        <v>0.7</v>
      </c>
      <c r="F20" s="98">
        <v>0.7</v>
      </c>
      <c r="G20" s="98">
        <v>1.7</v>
      </c>
      <c r="H20" s="98">
        <v>4.5</v>
      </c>
      <c r="I20" s="98">
        <v>139.4</v>
      </c>
      <c r="J20" s="98">
        <v>133.5</v>
      </c>
      <c r="K20" s="98">
        <v>0.7</v>
      </c>
      <c r="L20" s="98">
        <v>139.30000000000001</v>
      </c>
      <c r="M20" s="99"/>
      <c r="N20" s="100"/>
      <c r="O20" s="100"/>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row>
    <row r="21" spans="1:60" x14ac:dyDescent="0.25">
      <c r="A21" s="97">
        <v>2000</v>
      </c>
      <c r="B21" s="98">
        <v>14.1</v>
      </c>
      <c r="C21" s="98">
        <v>10.3</v>
      </c>
      <c r="D21" s="98">
        <v>13.9</v>
      </c>
      <c r="E21" s="98">
        <v>0.7</v>
      </c>
      <c r="F21" s="98">
        <v>0.7</v>
      </c>
      <c r="G21" s="98">
        <v>1.7</v>
      </c>
      <c r="H21" s="98">
        <v>4.8</v>
      </c>
      <c r="I21" s="98">
        <v>142.6</v>
      </c>
      <c r="J21" s="98">
        <v>136.9</v>
      </c>
      <c r="K21" s="98">
        <v>0.8</v>
      </c>
      <c r="L21" s="98">
        <v>141.19999999999999</v>
      </c>
      <c r="M21" s="100"/>
      <c r="N21" s="100"/>
      <c r="O21" s="100"/>
      <c r="P21" s="99"/>
      <c r="Q21" s="99"/>
      <c r="R21" s="99"/>
      <c r="S21" s="99"/>
      <c r="T21" s="99"/>
      <c r="U21" s="99"/>
      <c r="V21" s="99"/>
      <c r="W21" s="99"/>
      <c r="X21" s="99"/>
      <c r="Y21" s="99"/>
      <c r="Z21" s="99"/>
      <c r="AA21" s="99"/>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row>
    <row r="22" spans="1:60" x14ac:dyDescent="0.25">
      <c r="A22" s="97">
        <v>2001</v>
      </c>
      <c r="B22" s="98">
        <v>14.2</v>
      </c>
      <c r="C22" s="98">
        <v>10.6</v>
      </c>
      <c r="D22" s="98">
        <v>14.3</v>
      </c>
      <c r="E22" s="98">
        <v>0.7</v>
      </c>
      <c r="F22" s="98">
        <v>0.8</v>
      </c>
      <c r="G22" s="98">
        <v>1.8</v>
      </c>
      <c r="H22" s="98">
        <v>5</v>
      </c>
      <c r="I22" s="98">
        <v>143.80000000000001</v>
      </c>
      <c r="J22" s="98">
        <v>136.9</v>
      </c>
      <c r="K22" s="98">
        <v>0.8</v>
      </c>
      <c r="L22" s="98">
        <v>143</v>
      </c>
      <c r="M22" s="99"/>
      <c r="N22" s="100"/>
      <c r="O22" s="100"/>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row>
    <row r="23" spans="1:60" x14ac:dyDescent="0.25">
      <c r="A23" s="97">
        <v>2002</v>
      </c>
      <c r="B23" s="98">
        <v>14.5</v>
      </c>
      <c r="C23" s="98">
        <v>10.9</v>
      </c>
      <c r="D23" s="98">
        <v>14.7</v>
      </c>
      <c r="E23" s="98">
        <v>0.8</v>
      </c>
      <c r="F23" s="98">
        <v>0.8</v>
      </c>
      <c r="G23" s="98">
        <v>1.8</v>
      </c>
      <c r="H23" s="98">
        <v>5</v>
      </c>
      <c r="I23" s="98">
        <v>144.9</v>
      </c>
      <c r="J23" s="98">
        <v>136.5</v>
      </c>
      <c r="K23" s="98">
        <v>0.9</v>
      </c>
      <c r="L23" s="98">
        <v>144.80000000000001</v>
      </c>
      <c r="M23" s="99"/>
      <c r="N23" s="100"/>
      <c r="O23" s="100"/>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row>
    <row r="24" spans="1:60" x14ac:dyDescent="0.25">
      <c r="A24" s="97">
        <v>2003</v>
      </c>
      <c r="B24" s="98">
        <v>14.9</v>
      </c>
      <c r="C24" s="98">
        <v>11.5</v>
      </c>
      <c r="D24" s="98">
        <v>15.1</v>
      </c>
      <c r="E24" s="98">
        <v>0.8</v>
      </c>
      <c r="F24" s="98">
        <v>0.8</v>
      </c>
      <c r="G24" s="98">
        <v>1.8</v>
      </c>
      <c r="H24" s="98">
        <v>5.0999999999999996</v>
      </c>
      <c r="I24" s="98">
        <v>146.5</v>
      </c>
      <c r="J24" s="98">
        <v>137.69999999999999</v>
      </c>
      <c r="K24" s="98">
        <v>0.9</v>
      </c>
      <c r="L24" s="98">
        <v>146.5</v>
      </c>
      <c r="M24" s="99"/>
      <c r="N24" s="100"/>
      <c r="O24" s="100"/>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row>
    <row r="25" spans="1:60" x14ac:dyDescent="0.25">
      <c r="A25" s="97">
        <v>2004</v>
      </c>
      <c r="B25" s="98">
        <v>15.4</v>
      </c>
      <c r="C25" s="98">
        <v>12.2</v>
      </c>
      <c r="D25" s="98">
        <v>15.5</v>
      </c>
      <c r="E25" s="98">
        <v>0.8</v>
      </c>
      <c r="F25" s="98">
        <v>0.8</v>
      </c>
      <c r="G25" s="98">
        <v>1.9</v>
      </c>
      <c r="H25" s="98">
        <v>5.4</v>
      </c>
      <c r="I25" s="98">
        <v>147.4</v>
      </c>
      <c r="J25" s="98">
        <v>139.19999999999999</v>
      </c>
      <c r="K25" s="98">
        <v>1</v>
      </c>
      <c r="L25" s="98">
        <v>148.1</v>
      </c>
      <c r="M25" s="100"/>
      <c r="N25" s="100"/>
      <c r="O25" s="100"/>
      <c r="P25" s="99"/>
      <c r="Q25" s="99"/>
      <c r="R25" s="99"/>
      <c r="S25" s="99"/>
      <c r="T25" s="99"/>
      <c r="U25" s="99"/>
      <c r="V25" s="99"/>
      <c r="W25" s="99"/>
      <c r="X25" s="99"/>
      <c r="Y25" s="99"/>
      <c r="Z25" s="99"/>
      <c r="AA25" s="99"/>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row>
    <row r="26" spans="1:60" x14ac:dyDescent="0.25">
      <c r="A26" s="97">
        <v>2005</v>
      </c>
      <c r="B26" s="98">
        <v>16</v>
      </c>
      <c r="C26" s="98">
        <v>13</v>
      </c>
      <c r="D26" s="98">
        <v>15.9</v>
      </c>
      <c r="E26" s="98">
        <v>0.8</v>
      </c>
      <c r="F26" s="98">
        <v>0.8</v>
      </c>
      <c r="G26" s="98">
        <v>2</v>
      </c>
      <c r="H26" s="98">
        <v>5.7</v>
      </c>
      <c r="I26" s="98">
        <v>149.30000000000001</v>
      </c>
      <c r="J26" s="98">
        <v>141.69999999999999</v>
      </c>
      <c r="K26" s="98">
        <v>1</v>
      </c>
      <c r="L26" s="98">
        <v>149.6</v>
      </c>
      <c r="M26" s="99"/>
      <c r="N26" s="100"/>
      <c r="O26" s="100"/>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row>
    <row r="27" spans="1:60" x14ac:dyDescent="0.25">
      <c r="A27" s="97">
        <v>2006</v>
      </c>
      <c r="B27" s="98">
        <v>16.399999999999999</v>
      </c>
      <c r="C27" s="98">
        <v>13.8</v>
      </c>
      <c r="D27" s="98">
        <v>16.2</v>
      </c>
      <c r="E27" s="98">
        <v>0.8</v>
      </c>
      <c r="F27" s="98">
        <v>0.8</v>
      </c>
      <c r="G27" s="98">
        <v>2</v>
      </c>
      <c r="H27" s="98">
        <v>6.1</v>
      </c>
      <c r="I27" s="98">
        <v>151.4</v>
      </c>
      <c r="J27" s="98">
        <v>144.4</v>
      </c>
      <c r="K27" s="98">
        <v>1.1000000000000001</v>
      </c>
      <c r="L27" s="98">
        <v>150.9</v>
      </c>
      <c r="M27" s="100"/>
      <c r="N27" s="100"/>
      <c r="O27" s="100"/>
      <c r="P27" s="99"/>
      <c r="Q27" s="99"/>
      <c r="R27" s="99"/>
      <c r="S27" s="99"/>
      <c r="T27" s="99"/>
      <c r="U27" s="99"/>
      <c r="V27" s="99"/>
      <c r="W27" s="99"/>
      <c r="X27" s="99"/>
      <c r="Y27" s="99"/>
      <c r="Z27" s="99"/>
      <c r="AA27" s="99"/>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row>
    <row r="28" spans="1:60" x14ac:dyDescent="0.25">
      <c r="A28" s="97">
        <v>2007</v>
      </c>
      <c r="B28" s="98">
        <v>16.8</v>
      </c>
      <c r="C28" s="98">
        <v>14.5</v>
      </c>
      <c r="D28" s="98">
        <v>16.5</v>
      </c>
      <c r="E28" s="98">
        <v>0.9</v>
      </c>
      <c r="F28" s="98">
        <v>0.9</v>
      </c>
      <c r="G28" s="98">
        <v>2.1</v>
      </c>
      <c r="H28" s="98">
        <v>6.4</v>
      </c>
      <c r="I28" s="98">
        <v>153.1</v>
      </c>
      <c r="J28" s="98">
        <v>146.1</v>
      </c>
      <c r="K28" s="98">
        <v>1</v>
      </c>
      <c r="L28" s="98">
        <v>152.1</v>
      </c>
      <c r="N28" s="100"/>
      <c r="O28" s="100"/>
      <c r="P28" s="99"/>
      <c r="Q28" s="99"/>
      <c r="R28" s="99"/>
      <c r="S28" s="99"/>
      <c r="T28" s="99"/>
      <c r="U28" s="99"/>
      <c r="V28" s="99"/>
      <c r="W28" s="99"/>
      <c r="X28" s="99"/>
      <c r="Y28" s="99"/>
      <c r="Z28" s="99"/>
      <c r="AA28" s="99"/>
    </row>
    <row r="29" spans="1:60" x14ac:dyDescent="0.25">
      <c r="A29" s="97">
        <v>2008</v>
      </c>
      <c r="B29" s="98">
        <v>16.8</v>
      </c>
      <c r="C29" s="98">
        <v>14.8</v>
      </c>
      <c r="D29" s="98">
        <v>16.899999999999999</v>
      </c>
      <c r="E29" s="98">
        <v>0.9</v>
      </c>
      <c r="F29" s="98">
        <v>0.9</v>
      </c>
      <c r="G29" s="98">
        <v>2.2000000000000002</v>
      </c>
      <c r="H29" s="98">
        <v>6.5</v>
      </c>
      <c r="I29" s="98">
        <v>154.30000000000001</v>
      </c>
      <c r="J29" s="98">
        <v>145.4</v>
      </c>
      <c r="K29" s="98">
        <v>1</v>
      </c>
      <c r="L29" s="98">
        <v>153.1</v>
      </c>
      <c r="N29" s="100"/>
      <c r="O29" s="100"/>
      <c r="P29" s="99"/>
      <c r="Q29" s="99"/>
      <c r="R29" s="99"/>
      <c r="S29" s="99"/>
      <c r="T29" s="99"/>
      <c r="U29" s="99"/>
      <c r="V29" s="99"/>
      <c r="W29" s="99"/>
      <c r="X29" s="99"/>
      <c r="Y29" s="99"/>
      <c r="Z29" s="99"/>
      <c r="AA29" s="99"/>
    </row>
    <row r="30" spans="1:60" x14ac:dyDescent="0.25">
      <c r="A30" s="97">
        <v>2009</v>
      </c>
      <c r="B30" s="98">
        <v>16.3</v>
      </c>
      <c r="C30" s="98">
        <v>14.5</v>
      </c>
      <c r="D30" s="98">
        <v>17.100000000000001</v>
      </c>
      <c r="E30" s="98">
        <v>0.9</v>
      </c>
      <c r="F30" s="98">
        <v>0.9</v>
      </c>
      <c r="G30" s="98">
        <v>2.1</v>
      </c>
      <c r="H30" s="98">
        <v>6.2</v>
      </c>
      <c r="I30" s="98">
        <v>154.19999999999999</v>
      </c>
      <c r="J30" s="98">
        <v>139.9</v>
      </c>
      <c r="K30" s="98">
        <v>0.9</v>
      </c>
      <c r="L30" s="98">
        <v>154</v>
      </c>
      <c r="N30" s="100"/>
      <c r="O30" s="100"/>
      <c r="P30" s="99"/>
      <c r="Q30" s="99"/>
      <c r="R30" s="99"/>
      <c r="S30" s="99"/>
      <c r="T30" s="99"/>
      <c r="U30" s="99"/>
      <c r="V30" s="99"/>
      <c r="W30" s="99"/>
      <c r="X30" s="99"/>
      <c r="Y30" s="99"/>
      <c r="Z30" s="99"/>
      <c r="AA30" s="99"/>
    </row>
    <row r="31" spans="1:60" x14ac:dyDescent="0.25">
      <c r="A31" s="97">
        <v>2010</v>
      </c>
      <c r="B31" s="98">
        <v>16.8</v>
      </c>
      <c r="C31" s="98">
        <v>15</v>
      </c>
      <c r="D31" s="98">
        <v>17.399999999999999</v>
      </c>
      <c r="E31" s="98">
        <v>0.9</v>
      </c>
      <c r="F31" s="98">
        <v>0.9</v>
      </c>
      <c r="G31" s="98">
        <v>2.2000000000000002</v>
      </c>
      <c r="H31" s="98">
        <v>6.4</v>
      </c>
      <c r="I31" s="98">
        <v>153.9</v>
      </c>
      <c r="J31" s="98">
        <v>139.1</v>
      </c>
      <c r="K31" s="98">
        <v>1.1000000000000001</v>
      </c>
      <c r="L31" s="98">
        <v>154.69999999999999</v>
      </c>
      <c r="N31" s="100"/>
      <c r="O31" s="100"/>
      <c r="P31" s="99"/>
      <c r="Q31" s="99"/>
      <c r="R31" s="99"/>
      <c r="S31" s="99"/>
      <c r="T31" s="99"/>
      <c r="U31" s="99"/>
      <c r="V31" s="99"/>
      <c r="W31" s="99"/>
      <c r="X31" s="99"/>
      <c r="Y31" s="99"/>
      <c r="Z31" s="99"/>
      <c r="AA31" s="99"/>
    </row>
    <row r="32" spans="1:60" x14ac:dyDescent="0.25">
      <c r="A32" s="97">
        <v>2011</v>
      </c>
      <c r="B32" s="98">
        <v>17.100000000000001</v>
      </c>
      <c r="C32" s="98">
        <v>15.6</v>
      </c>
      <c r="D32" s="98">
        <v>17.7</v>
      </c>
      <c r="E32" s="98">
        <v>0.9</v>
      </c>
      <c r="F32" s="98">
        <v>0.9</v>
      </c>
      <c r="G32" s="98">
        <v>2.2000000000000002</v>
      </c>
      <c r="H32" s="98">
        <v>6.6</v>
      </c>
      <c r="I32" s="98">
        <v>153.6</v>
      </c>
      <c r="J32" s="98">
        <v>139.9</v>
      </c>
      <c r="K32" s="98">
        <v>1.2</v>
      </c>
      <c r="L32" s="98">
        <v>155.5</v>
      </c>
      <c r="N32" s="100"/>
      <c r="O32" s="100"/>
      <c r="P32" s="99"/>
      <c r="Q32" s="99"/>
      <c r="R32" s="99"/>
      <c r="S32" s="99"/>
      <c r="T32" s="99"/>
      <c r="U32" s="99"/>
      <c r="V32" s="99"/>
      <c r="W32" s="99"/>
      <c r="X32" s="99"/>
      <c r="Y32" s="99"/>
      <c r="Z32" s="99"/>
      <c r="AA32" s="99"/>
    </row>
    <row r="33" spans="1:27" x14ac:dyDescent="0.25">
      <c r="A33" s="97">
        <v>2012</v>
      </c>
      <c r="B33" s="98">
        <v>17.399999999999999</v>
      </c>
      <c r="C33" s="98">
        <v>16.3</v>
      </c>
      <c r="D33" s="98">
        <v>18</v>
      </c>
      <c r="E33" s="98">
        <v>0.9</v>
      </c>
      <c r="F33" s="98">
        <v>0.9</v>
      </c>
      <c r="G33" s="98">
        <v>2.2999999999999998</v>
      </c>
      <c r="H33" s="98">
        <v>6.9</v>
      </c>
      <c r="I33" s="98">
        <v>155</v>
      </c>
      <c r="J33" s="98">
        <v>142.5</v>
      </c>
      <c r="K33" s="98">
        <v>1.3</v>
      </c>
      <c r="L33" s="98">
        <v>156.19999999999999</v>
      </c>
      <c r="N33" s="100"/>
      <c r="O33" s="100"/>
      <c r="P33" s="99"/>
      <c r="Q33" s="99"/>
      <c r="R33" s="99"/>
      <c r="S33" s="99"/>
      <c r="T33" s="99"/>
      <c r="U33" s="99"/>
      <c r="V33" s="99"/>
      <c r="W33" s="99"/>
      <c r="X33" s="99"/>
      <c r="Y33" s="99"/>
      <c r="Z33" s="99"/>
      <c r="AA33" s="99"/>
    </row>
    <row r="34" spans="1:27" x14ac:dyDescent="0.25">
      <c r="A34" s="97">
        <v>2013</v>
      </c>
      <c r="B34" s="98">
        <v>17.8</v>
      </c>
      <c r="C34" s="98">
        <v>16.899999999999999</v>
      </c>
      <c r="D34" s="98">
        <v>18.3</v>
      </c>
      <c r="E34" s="98">
        <v>0.9</v>
      </c>
      <c r="F34" s="98">
        <v>1</v>
      </c>
      <c r="G34" s="98">
        <v>2.2999999999999998</v>
      </c>
      <c r="H34" s="98">
        <v>7.1</v>
      </c>
      <c r="I34" s="98">
        <v>155.4</v>
      </c>
      <c r="J34" s="98">
        <v>143.9</v>
      </c>
      <c r="K34" s="98">
        <v>1.4</v>
      </c>
      <c r="L34" s="98">
        <v>157</v>
      </c>
      <c r="N34" s="100"/>
      <c r="O34" s="100"/>
      <c r="P34" s="99"/>
      <c r="Q34" s="99"/>
      <c r="R34" s="99"/>
      <c r="S34" s="99"/>
      <c r="T34" s="99"/>
      <c r="U34" s="99"/>
      <c r="V34" s="99"/>
      <c r="W34" s="99"/>
      <c r="X34" s="99"/>
      <c r="Y34" s="99"/>
      <c r="Z34" s="99"/>
      <c r="AA34" s="99"/>
    </row>
    <row r="35" spans="1:27" x14ac:dyDescent="0.25">
      <c r="A35" s="97">
        <v>2014</v>
      </c>
      <c r="B35" s="98">
        <v>18.3</v>
      </c>
      <c r="C35" s="98">
        <v>17.600000000000001</v>
      </c>
      <c r="D35" s="98">
        <v>18.600000000000001</v>
      </c>
      <c r="E35" s="98">
        <v>1</v>
      </c>
      <c r="F35" s="98">
        <v>1</v>
      </c>
      <c r="G35" s="98">
        <v>2.4</v>
      </c>
      <c r="H35" s="98">
        <v>7.5</v>
      </c>
      <c r="I35" s="98">
        <v>155.9</v>
      </c>
      <c r="J35" s="98">
        <v>146.30000000000001</v>
      </c>
      <c r="K35" s="98">
        <v>1.4</v>
      </c>
      <c r="L35" s="98">
        <v>157.80000000000001</v>
      </c>
      <c r="N35" s="100"/>
      <c r="O35" s="100"/>
      <c r="P35" s="99"/>
      <c r="Q35" s="99"/>
      <c r="R35" s="99"/>
      <c r="S35" s="99"/>
      <c r="T35" s="99"/>
      <c r="U35" s="99"/>
      <c r="V35" s="99"/>
      <c r="W35" s="99"/>
      <c r="X35" s="99"/>
      <c r="Y35" s="99"/>
      <c r="Z35" s="99"/>
      <c r="AA35" s="99"/>
    </row>
    <row r="36" spans="1:27" x14ac:dyDescent="0.25">
      <c r="A36" s="97">
        <v>2015</v>
      </c>
      <c r="B36" s="98">
        <v>18.8</v>
      </c>
      <c r="C36" s="98">
        <v>18.3</v>
      </c>
      <c r="D36" s="98">
        <v>19</v>
      </c>
      <c r="E36" s="98">
        <v>1</v>
      </c>
      <c r="F36" s="98">
        <v>1</v>
      </c>
      <c r="G36" s="98">
        <v>2.4</v>
      </c>
      <c r="H36" s="98">
        <v>7.9</v>
      </c>
      <c r="I36" s="98">
        <v>157.1</v>
      </c>
      <c r="J36" s="98">
        <v>148.80000000000001</v>
      </c>
      <c r="K36" s="98">
        <v>1.3</v>
      </c>
      <c r="L36" s="98">
        <v>158.69999999999999</v>
      </c>
      <c r="N36" s="100"/>
      <c r="O36" s="100"/>
      <c r="P36" s="99"/>
      <c r="Q36" s="99"/>
      <c r="R36" s="99"/>
      <c r="S36" s="99"/>
      <c r="T36" s="99"/>
      <c r="U36" s="99"/>
      <c r="V36" s="99"/>
      <c r="W36" s="99"/>
      <c r="X36" s="99"/>
      <c r="Y36" s="99"/>
      <c r="Z36" s="99"/>
      <c r="AA36" s="99"/>
    </row>
    <row r="37" spans="1:27" x14ac:dyDescent="0.25">
      <c r="A37" s="97">
        <v>2016</v>
      </c>
      <c r="B37" s="98">
        <v>19.100000000000001</v>
      </c>
      <c r="C37" s="98">
        <v>18.8</v>
      </c>
      <c r="D37" s="98">
        <v>19.399999999999999</v>
      </c>
      <c r="E37" s="98">
        <v>1</v>
      </c>
      <c r="F37" s="98">
        <v>1</v>
      </c>
      <c r="G37" s="98">
        <v>2.4</v>
      </c>
      <c r="H37" s="98">
        <v>8.1</v>
      </c>
      <c r="I37" s="98">
        <v>159.19999999999999</v>
      </c>
      <c r="J37" s="98">
        <v>151.4</v>
      </c>
      <c r="K37" s="98">
        <v>1.3</v>
      </c>
      <c r="L37" s="98">
        <v>159.5</v>
      </c>
      <c r="N37" s="100"/>
      <c r="O37" s="100"/>
      <c r="P37" s="99"/>
      <c r="Q37" s="99"/>
      <c r="R37" s="99"/>
      <c r="S37" s="99"/>
      <c r="T37" s="99"/>
      <c r="U37" s="101"/>
      <c r="V37" s="99"/>
      <c r="W37" s="99"/>
      <c r="X37" s="99"/>
      <c r="Y37" s="99"/>
      <c r="Z37" s="99"/>
      <c r="AA37" s="99"/>
    </row>
    <row r="38" spans="1:27" x14ac:dyDescent="0.25">
      <c r="A38" s="97">
        <v>2017</v>
      </c>
      <c r="B38" s="98">
        <v>19.600000000000001</v>
      </c>
      <c r="C38" s="98">
        <v>19.600000000000001</v>
      </c>
      <c r="D38" s="98">
        <v>19.8</v>
      </c>
      <c r="E38" s="98">
        <v>1</v>
      </c>
      <c r="F38" s="98">
        <v>1</v>
      </c>
      <c r="G38" s="98">
        <v>2.5</v>
      </c>
      <c r="H38" s="98">
        <v>8.5</v>
      </c>
      <c r="I38" s="98">
        <v>160.30000000000001</v>
      </c>
      <c r="J38" s="98">
        <v>153.30000000000001</v>
      </c>
      <c r="K38" s="98">
        <v>1.4</v>
      </c>
      <c r="L38" s="98">
        <v>160.4</v>
      </c>
      <c r="N38" s="100"/>
      <c r="O38" s="100"/>
      <c r="P38" s="99"/>
      <c r="Q38" s="99"/>
      <c r="R38" s="99"/>
      <c r="S38" s="99"/>
      <c r="T38" s="99"/>
      <c r="U38" s="99"/>
      <c r="V38" s="99"/>
      <c r="W38" s="99"/>
      <c r="X38" s="99"/>
      <c r="Y38" s="99"/>
      <c r="Z38" s="99"/>
      <c r="AA38" s="99"/>
    </row>
    <row r="39" spans="1:27" x14ac:dyDescent="0.25">
      <c r="A39" s="97">
        <v>2018</v>
      </c>
      <c r="B39" s="98">
        <v>20.2</v>
      </c>
      <c r="C39" s="98">
        <v>20.7</v>
      </c>
      <c r="D39" s="98">
        <v>20.2</v>
      </c>
      <c r="E39" s="98">
        <v>1</v>
      </c>
      <c r="F39" s="98">
        <v>1</v>
      </c>
      <c r="G39" s="98">
        <v>2.5</v>
      </c>
      <c r="H39" s="98">
        <v>8.9</v>
      </c>
      <c r="I39" s="98">
        <v>162.1</v>
      </c>
      <c r="J39" s="98">
        <v>155.80000000000001</v>
      </c>
      <c r="K39" s="98">
        <v>1.5</v>
      </c>
      <c r="L39" s="98">
        <v>161.1</v>
      </c>
      <c r="N39" s="100"/>
      <c r="O39" s="100"/>
      <c r="P39" s="99"/>
      <c r="Q39" s="99"/>
      <c r="R39" s="99"/>
      <c r="S39" s="99"/>
      <c r="T39" s="99"/>
      <c r="U39" s="99"/>
      <c r="V39" s="99"/>
      <c r="W39" s="99"/>
      <c r="X39" s="99"/>
      <c r="Y39" s="99"/>
      <c r="Z39" s="99"/>
      <c r="AA39" s="99"/>
    </row>
    <row r="40" spans="1:27" x14ac:dyDescent="0.25">
      <c r="A40" s="97">
        <v>2019</v>
      </c>
      <c r="B40" s="98">
        <v>20.7</v>
      </c>
      <c r="C40" s="98">
        <v>21.5</v>
      </c>
      <c r="D40" s="98">
        <v>20.6</v>
      </c>
      <c r="E40" s="98">
        <v>1</v>
      </c>
      <c r="F40" s="98">
        <v>1</v>
      </c>
      <c r="G40" s="98">
        <v>2.6</v>
      </c>
      <c r="H40" s="98">
        <v>9.3000000000000007</v>
      </c>
      <c r="I40" s="98">
        <v>163.5</v>
      </c>
      <c r="J40" s="98">
        <v>157.5</v>
      </c>
      <c r="K40" s="98">
        <v>1.6</v>
      </c>
      <c r="L40" s="98">
        <v>161.80000000000001</v>
      </c>
      <c r="N40" s="100"/>
      <c r="O40" s="100"/>
      <c r="P40" s="99"/>
      <c r="Q40" s="99"/>
      <c r="R40" s="99"/>
      <c r="S40" s="99"/>
      <c r="T40" s="99"/>
      <c r="U40" s="99"/>
      <c r="V40" s="99"/>
      <c r="W40" s="99"/>
      <c r="X40" s="99"/>
      <c r="Y40" s="99"/>
      <c r="Z40" s="99"/>
      <c r="AA40" s="99"/>
    </row>
    <row r="41" spans="1:27" x14ac:dyDescent="0.25">
      <c r="A41" s="97">
        <v>2020</v>
      </c>
      <c r="B41" s="98">
        <v>20.3</v>
      </c>
      <c r="C41" s="98">
        <v>21.4</v>
      </c>
      <c r="D41" s="98">
        <v>21</v>
      </c>
      <c r="E41" s="98">
        <v>1.1000000000000001</v>
      </c>
      <c r="F41" s="98">
        <v>1</v>
      </c>
      <c r="G41" s="98">
        <v>2.6</v>
      </c>
      <c r="H41" s="98">
        <v>9.5</v>
      </c>
      <c r="I41" s="98">
        <v>160.80000000000001</v>
      </c>
      <c r="J41" s="98">
        <v>147.80000000000001</v>
      </c>
      <c r="K41" s="98">
        <v>1.6</v>
      </c>
      <c r="L41" s="98">
        <v>162.5</v>
      </c>
      <c r="N41" s="100"/>
      <c r="O41" s="100"/>
      <c r="P41" s="99"/>
      <c r="Q41" s="99"/>
      <c r="R41" s="99"/>
      <c r="S41" s="99"/>
      <c r="T41" s="99"/>
      <c r="U41" s="99"/>
      <c r="V41" s="99"/>
      <c r="W41" s="99"/>
      <c r="X41" s="99"/>
      <c r="Y41" s="99"/>
      <c r="Z41" s="99"/>
      <c r="AA41" s="99"/>
    </row>
    <row r="42" spans="1:27" x14ac:dyDescent="0.25">
      <c r="A42" s="97">
        <v>2021</v>
      </c>
      <c r="B42" s="98">
        <v>21.5</v>
      </c>
      <c r="C42" s="98">
        <v>23.7</v>
      </c>
      <c r="D42" s="98">
        <v>21.4</v>
      </c>
      <c r="E42" s="98">
        <v>1.1000000000000001</v>
      </c>
      <c r="F42" s="98">
        <v>1.1000000000000001</v>
      </c>
      <c r="G42" s="98">
        <v>2.7</v>
      </c>
      <c r="H42" s="98">
        <v>10.3</v>
      </c>
      <c r="I42" s="98">
        <v>161.19999999999999</v>
      </c>
      <c r="J42" s="98">
        <v>152.6</v>
      </c>
      <c r="K42" s="98">
        <v>1.8</v>
      </c>
      <c r="L42" s="98">
        <v>163.4</v>
      </c>
      <c r="N42" s="100"/>
      <c r="O42" s="100"/>
      <c r="P42" s="99"/>
      <c r="Q42" s="99"/>
      <c r="R42" s="99"/>
      <c r="S42" s="99"/>
      <c r="T42" s="102"/>
      <c r="U42" s="99"/>
      <c r="V42" s="99"/>
      <c r="W42" s="99"/>
      <c r="X42" s="99"/>
      <c r="Y42" s="99"/>
      <c r="Z42" s="99"/>
      <c r="AA42" s="99"/>
    </row>
    <row r="43" spans="1:27" x14ac:dyDescent="0.25">
      <c r="A43" s="97">
        <v>2022</v>
      </c>
      <c r="B43" s="98">
        <v>22</v>
      </c>
      <c r="C43" s="98">
        <v>26</v>
      </c>
      <c r="D43" s="98">
        <v>21.9</v>
      </c>
      <c r="E43" s="98">
        <v>1.2</v>
      </c>
      <c r="F43" s="98">
        <v>1.2</v>
      </c>
      <c r="G43" s="98">
        <v>2.9</v>
      </c>
      <c r="H43" s="98">
        <v>11.1</v>
      </c>
      <c r="I43" s="98">
        <v>164.3</v>
      </c>
      <c r="J43" s="98">
        <v>158.30000000000001</v>
      </c>
      <c r="K43" s="98">
        <v>1.9</v>
      </c>
      <c r="L43" s="98">
        <v>164.5</v>
      </c>
      <c r="N43" s="100"/>
      <c r="O43" s="100"/>
      <c r="P43" s="99"/>
      <c r="Q43" s="99"/>
      <c r="R43" s="99"/>
      <c r="S43" s="99"/>
      <c r="T43" s="99"/>
      <c r="U43" s="99"/>
      <c r="V43" s="99"/>
      <c r="W43" s="99"/>
      <c r="X43" s="99"/>
      <c r="Y43" s="99"/>
      <c r="Z43" s="99"/>
      <c r="AA43" s="99"/>
    </row>
    <row r="44" spans="1:27" x14ac:dyDescent="0.25">
      <c r="A44" s="97">
        <v>2023</v>
      </c>
      <c r="B44" s="98">
        <v>22.7</v>
      </c>
      <c r="C44" s="98">
        <v>27.7</v>
      </c>
      <c r="D44" s="98">
        <v>22.4</v>
      </c>
      <c r="E44" s="98">
        <v>1.2</v>
      </c>
      <c r="F44" s="98">
        <v>1.2</v>
      </c>
      <c r="G44" s="98">
        <v>3</v>
      </c>
      <c r="H44" s="98">
        <v>11.7</v>
      </c>
      <c r="I44" s="98">
        <v>167.1</v>
      </c>
      <c r="J44" s="98">
        <v>161</v>
      </c>
      <c r="K44" s="98">
        <v>1.9</v>
      </c>
      <c r="L44" s="98">
        <v>165.9</v>
      </c>
      <c r="N44" s="100"/>
      <c r="O44" s="100"/>
      <c r="P44" s="99"/>
      <c r="Q44" s="99"/>
      <c r="R44" s="99"/>
      <c r="S44" s="99"/>
      <c r="T44" s="99"/>
      <c r="U44" s="99"/>
      <c r="V44" s="99"/>
      <c r="W44" s="99"/>
      <c r="X44" s="99"/>
      <c r="Y44" s="99"/>
      <c r="Z44" s="99"/>
      <c r="AA44" s="99"/>
    </row>
    <row r="45" spans="1:27" x14ac:dyDescent="0.25">
      <c r="A45" s="97">
        <v>2024</v>
      </c>
      <c r="B45" s="98">
        <v>23.3</v>
      </c>
      <c r="C45" s="98">
        <v>29.2</v>
      </c>
      <c r="D45" s="98">
        <v>22.9</v>
      </c>
      <c r="E45" s="98">
        <v>1.3</v>
      </c>
      <c r="F45" s="98">
        <v>1.2</v>
      </c>
      <c r="G45" s="98">
        <v>3.1</v>
      </c>
      <c r="H45" s="98">
        <v>12.4</v>
      </c>
      <c r="I45" s="98">
        <v>168.2</v>
      </c>
      <c r="J45" s="98">
        <v>161.5</v>
      </c>
      <c r="K45" s="98">
        <v>2</v>
      </c>
      <c r="L45" s="98">
        <v>167.5</v>
      </c>
      <c r="N45" s="100"/>
      <c r="O45" s="100"/>
      <c r="P45" s="99"/>
      <c r="Q45" s="99"/>
      <c r="R45" s="99"/>
      <c r="S45" s="99"/>
      <c r="T45" s="99"/>
      <c r="U45" s="99"/>
      <c r="V45" s="99"/>
      <c r="W45" s="99"/>
      <c r="X45" s="99"/>
      <c r="Y45" s="99"/>
      <c r="Z45" s="99"/>
      <c r="AA45" s="99"/>
    </row>
    <row r="46" spans="1:27" x14ac:dyDescent="0.25">
      <c r="A46" s="97">
        <v>2025</v>
      </c>
      <c r="B46" s="98">
        <v>23.8</v>
      </c>
      <c r="C46" s="98">
        <v>30.4</v>
      </c>
      <c r="D46" s="98">
        <v>23.4</v>
      </c>
      <c r="E46" s="98">
        <v>1.3</v>
      </c>
      <c r="F46" s="98">
        <v>1.3</v>
      </c>
      <c r="G46" s="98">
        <v>3.2</v>
      </c>
      <c r="H46" s="98">
        <v>13</v>
      </c>
      <c r="I46" s="98">
        <v>170.7</v>
      </c>
      <c r="J46" s="98">
        <v>163.4</v>
      </c>
      <c r="K46" s="98">
        <v>2.1</v>
      </c>
      <c r="L46" s="98">
        <v>169.3</v>
      </c>
      <c r="N46" s="100"/>
      <c r="O46" s="100"/>
      <c r="P46" s="99"/>
      <c r="Q46" s="99"/>
      <c r="R46" s="99"/>
      <c r="S46" s="99"/>
      <c r="T46" s="99"/>
      <c r="U46" s="99"/>
      <c r="V46" s="99"/>
      <c r="W46" s="99"/>
      <c r="X46" s="99"/>
      <c r="Y46" s="99"/>
      <c r="Z46" s="99"/>
      <c r="AA46" s="99"/>
    </row>
    <row r="47" spans="1:27" x14ac:dyDescent="0.25">
      <c r="A47" s="97">
        <v>2026</v>
      </c>
      <c r="B47" s="98">
        <v>24.2</v>
      </c>
      <c r="C47" s="98">
        <v>31.6</v>
      </c>
      <c r="D47" s="98">
        <v>24</v>
      </c>
      <c r="E47" s="98">
        <v>1.3</v>
      </c>
      <c r="F47" s="98">
        <v>1.3</v>
      </c>
      <c r="G47" s="98">
        <v>3.3</v>
      </c>
      <c r="H47" s="98">
        <v>13.6</v>
      </c>
      <c r="I47" s="98">
        <v>173.4</v>
      </c>
      <c r="J47" s="98">
        <v>165.8</v>
      </c>
      <c r="K47" s="98">
        <v>2.2000000000000002</v>
      </c>
      <c r="L47" s="98">
        <v>171.1</v>
      </c>
      <c r="N47" s="100"/>
      <c r="O47" s="100"/>
      <c r="P47" s="99"/>
      <c r="Q47" s="99"/>
      <c r="R47" s="99"/>
      <c r="S47" s="99"/>
      <c r="T47" s="99"/>
      <c r="U47" s="99"/>
      <c r="V47" s="99"/>
      <c r="W47" s="99"/>
      <c r="X47" s="99"/>
      <c r="Y47" s="99"/>
      <c r="Z47" s="99"/>
      <c r="AA47" s="99"/>
    </row>
    <row r="48" spans="1:27" x14ac:dyDescent="0.25">
      <c r="A48" s="97">
        <v>2027</v>
      </c>
      <c r="B48" s="98">
        <v>24.6</v>
      </c>
      <c r="C48" s="98">
        <v>32.799999999999997</v>
      </c>
      <c r="D48" s="98">
        <v>24.5</v>
      </c>
      <c r="E48" s="98">
        <v>1.3</v>
      </c>
      <c r="F48" s="98">
        <v>1.3</v>
      </c>
      <c r="G48" s="98">
        <v>3.4</v>
      </c>
      <c r="H48" s="98">
        <v>14.2</v>
      </c>
      <c r="I48" s="98">
        <v>174</v>
      </c>
      <c r="J48" s="98">
        <v>166.4</v>
      </c>
      <c r="K48" s="98">
        <v>2.2999999999999998</v>
      </c>
      <c r="L48" s="98">
        <v>172.7</v>
      </c>
      <c r="N48" s="100"/>
      <c r="O48" s="100"/>
      <c r="P48" s="99"/>
      <c r="Q48" s="99"/>
      <c r="R48" s="99"/>
      <c r="S48" s="99"/>
      <c r="T48" s="99"/>
      <c r="U48" s="99"/>
      <c r="V48" s="99"/>
      <c r="W48" s="99"/>
      <c r="X48" s="99"/>
      <c r="Y48" s="99"/>
      <c r="Z48" s="99"/>
      <c r="AA48" s="99"/>
    </row>
    <row r="49" spans="1:27" x14ac:dyDescent="0.25">
      <c r="A49" s="97">
        <v>2028</v>
      </c>
      <c r="B49" s="98">
        <v>25.1</v>
      </c>
      <c r="C49" s="98">
        <v>34.1</v>
      </c>
      <c r="D49" s="98">
        <v>25</v>
      </c>
      <c r="E49" s="98">
        <v>1.4</v>
      </c>
      <c r="F49" s="98">
        <v>1.3</v>
      </c>
      <c r="G49" s="98">
        <v>3.4</v>
      </c>
      <c r="H49" s="98">
        <v>14.8</v>
      </c>
      <c r="I49" s="98">
        <v>174.6</v>
      </c>
      <c r="J49" s="98">
        <v>166.9</v>
      </c>
      <c r="K49" s="98">
        <v>2.2999999999999998</v>
      </c>
      <c r="L49" s="98">
        <v>174.1</v>
      </c>
      <c r="N49" s="100"/>
      <c r="O49" s="100"/>
      <c r="P49" s="99"/>
      <c r="Q49" s="99"/>
      <c r="R49" s="99"/>
      <c r="S49" s="99"/>
      <c r="T49" s="99"/>
      <c r="U49" s="99"/>
      <c r="V49" s="99"/>
      <c r="W49" s="99"/>
      <c r="X49" s="99"/>
      <c r="Y49" s="99"/>
      <c r="Z49" s="99"/>
      <c r="AA49" s="99"/>
    </row>
    <row r="50" spans="1:27" x14ac:dyDescent="0.25">
      <c r="A50" s="97">
        <v>2029</v>
      </c>
      <c r="B50" s="98">
        <v>25.5</v>
      </c>
      <c r="C50" s="98">
        <v>35.4</v>
      </c>
      <c r="D50" s="98">
        <v>25.6</v>
      </c>
      <c r="E50" s="98">
        <v>1.4</v>
      </c>
      <c r="F50" s="98">
        <v>1.4</v>
      </c>
      <c r="G50" s="98">
        <v>3.5</v>
      </c>
      <c r="H50" s="98">
        <v>15.4</v>
      </c>
      <c r="I50" s="98">
        <v>175.3</v>
      </c>
      <c r="J50" s="98">
        <v>167.6</v>
      </c>
      <c r="K50" s="98">
        <v>2.4</v>
      </c>
      <c r="L50" s="98">
        <v>175.2</v>
      </c>
      <c r="N50" s="100"/>
      <c r="O50" s="100"/>
      <c r="P50" s="99"/>
      <c r="Q50" s="99"/>
      <c r="R50" s="99"/>
      <c r="S50" s="99"/>
      <c r="T50" s="99"/>
      <c r="U50" s="99"/>
      <c r="V50" s="99"/>
      <c r="W50" s="99"/>
      <c r="X50" s="99"/>
      <c r="Y50" s="99"/>
      <c r="Z50" s="99"/>
      <c r="AA50" s="99"/>
    </row>
    <row r="51" spans="1:27" x14ac:dyDescent="0.25">
      <c r="A51" s="97">
        <v>2030</v>
      </c>
      <c r="B51" s="98">
        <v>26</v>
      </c>
      <c r="C51" s="98">
        <v>36.700000000000003</v>
      </c>
      <c r="D51" s="98">
        <v>26.1</v>
      </c>
      <c r="E51" s="98">
        <v>1.4</v>
      </c>
      <c r="F51" s="98">
        <v>1.4</v>
      </c>
      <c r="G51" s="98">
        <v>3.6</v>
      </c>
      <c r="H51" s="98">
        <v>16</v>
      </c>
      <c r="I51" s="98">
        <v>176</v>
      </c>
      <c r="J51" s="98">
        <v>168.3</v>
      </c>
      <c r="K51" s="98">
        <v>2.5</v>
      </c>
      <c r="L51" s="98">
        <v>176.1</v>
      </c>
      <c r="N51" s="100"/>
      <c r="O51" s="100"/>
      <c r="P51" s="99"/>
      <c r="Q51" s="99"/>
      <c r="R51" s="99"/>
      <c r="S51" s="99"/>
      <c r="T51" s="99"/>
      <c r="U51" s="99"/>
      <c r="V51" s="99"/>
      <c r="W51" s="99"/>
      <c r="X51" s="99"/>
      <c r="Y51" s="99"/>
      <c r="Z51" s="99"/>
      <c r="AA51" s="99"/>
    </row>
    <row r="52" spans="1:27" x14ac:dyDescent="0.25">
      <c r="A52" s="97">
        <v>2031</v>
      </c>
      <c r="B52" s="98">
        <v>26.5</v>
      </c>
      <c r="C52" s="98">
        <v>38.200000000000003</v>
      </c>
      <c r="D52" s="98">
        <v>26.6</v>
      </c>
      <c r="E52" s="98">
        <v>1.4</v>
      </c>
      <c r="F52" s="98">
        <v>1.4</v>
      </c>
      <c r="G52" s="98">
        <v>3.7</v>
      </c>
      <c r="H52" s="98">
        <v>16.600000000000001</v>
      </c>
      <c r="I52" s="98">
        <v>176.8</v>
      </c>
      <c r="J52" s="98">
        <v>169.1</v>
      </c>
      <c r="K52" s="98">
        <v>2.6</v>
      </c>
      <c r="L52" s="98">
        <v>177</v>
      </c>
      <c r="N52" s="100"/>
      <c r="O52" s="100"/>
      <c r="P52" s="99"/>
      <c r="Q52" s="99"/>
      <c r="R52" s="99"/>
      <c r="S52" s="99"/>
      <c r="T52" s="99"/>
      <c r="U52" s="99"/>
      <c r="V52" s="99"/>
      <c r="W52" s="99"/>
      <c r="X52" s="99"/>
      <c r="Y52" s="99"/>
      <c r="Z52" s="99"/>
      <c r="AA52" s="99"/>
    </row>
    <row r="53" spans="1:27" x14ac:dyDescent="0.25">
      <c r="A53" s="97">
        <v>2032</v>
      </c>
      <c r="B53" s="98">
        <v>27</v>
      </c>
      <c r="C53" s="98">
        <v>39.6</v>
      </c>
      <c r="D53" s="98">
        <v>27.1</v>
      </c>
      <c r="E53" s="98">
        <v>1.5</v>
      </c>
      <c r="F53" s="98">
        <v>1.5</v>
      </c>
      <c r="G53" s="98">
        <v>3.8</v>
      </c>
      <c r="H53" s="98">
        <v>17.3</v>
      </c>
      <c r="I53" s="98">
        <v>177.6</v>
      </c>
      <c r="J53" s="98">
        <v>169.8</v>
      </c>
      <c r="K53" s="98">
        <v>2.7</v>
      </c>
      <c r="L53" s="98">
        <v>177.7</v>
      </c>
      <c r="N53" s="100"/>
      <c r="O53" s="100"/>
      <c r="P53" s="99"/>
      <c r="Q53" s="99"/>
      <c r="R53" s="99"/>
      <c r="S53" s="99"/>
      <c r="T53" s="99"/>
      <c r="U53" s="99"/>
      <c r="V53" s="99"/>
      <c r="W53" s="99"/>
      <c r="X53" s="99"/>
      <c r="Y53" s="99"/>
      <c r="Z53" s="99"/>
      <c r="AA53" s="99"/>
    </row>
    <row r="54" spans="1:27" x14ac:dyDescent="0.25">
      <c r="A54" s="97">
        <v>2033</v>
      </c>
      <c r="B54" s="98">
        <v>27.4</v>
      </c>
      <c r="C54" s="98">
        <v>41.2</v>
      </c>
      <c r="D54" s="98">
        <v>27.6</v>
      </c>
      <c r="E54" s="98">
        <v>1.5</v>
      </c>
      <c r="F54" s="98">
        <v>1.5</v>
      </c>
      <c r="G54" s="98">
        <v>3.8</v>
      </c>
      <c r="H54" s="98">
        <v>17.899999999999999</v>
      </c>
      <c r="I54" s="98">
        <v>178.2</v>
      </c>
      <c r="J54" s="98">
        <v>170.4</v>
      </c>
      <c r="K54" s="98">
        <v>2.8</v>
      </c>
      <c r="L54" s="98">
        <v>178.4</v>
      </c>
      <c r="N54" s="100"/>
      <c r="O54" s="100"/>
      <c r="P54" s="99"/>
      <c r="Q54" s="99"/>
      <c r="R54" s="99"/>
      <c r="S54" s="99"/>
      <c r="T54" s="99"/>
      <c r="U54" s="99"/>
      <c r="V54" s="99"/>
      <c r="W54" s="99"/>
      <c r="X54" s="99"/>
      <c r="Y54" s="99"/>
      <c r="Z54" s="99"/>
      <c r="AA54" s="99"/>
    </row>
    <row r="55" spans="1:27" x14ac:dyDescent="0.25">
      <c r="A55" s="97">
        <v>2034</v>
      </c>
      <c r="B55" s="98">
        <v>27.9</v>
      </c>
      <c r="C55" s="98">
        <v>42.7</v>
      </c>
      <c r="D55" s="98">
        <v>28.1</v>
      </c>
      <c r="E55" s="98">
        <v>1.5</v>
      </c>
      <c r="F55" s="98">
        <v>1.5</v>
      </c>
      <c r="G55" s="98">
        <v>3.9</v>
      </c>
      <c r="H55" s="98">
        <v>18.600000000000001</v>
      </c>
      <c r="I55" s="98">
        <v>178.8</v>
      </c>
      <c r="J55" s="98">
        <v>171</v>
      </c>
      <c r="K55" s="98">
        <v>2.9</v>
      </c>
      <c r="L55" s="98">
        <v>179</v>
      </c>
      <c r="N55" s="100"/>
      <c r="O55" s="100"/>
      <c r="P55" s="99"/>
      <c r="Q55" s="99"/>
      <c r="R55" s="99"/>
      <c r="S55" s="99"/>
      <c r="T55" s="99"/>
      <c r="U55" s="99"/>
      <c r="V55" s="99"/>
      <c r="W55" s="99"/>
      <c r="X55" s="99"/>
      <c r="Y55" s="99"/>
      <c r="Z55" s="99"/>
      <c r="AA55" s="99"/>
    </row>
    <row r="56" spans="1:27" x14ac:dyDescent="0.25">
      <c r="A56" s="97">
        <v>2035</v>
      </c>
      <c r="B56" s="98">
        <v>28.4</v>
      </c>
      <c r="C56" s="98">
        <v>44.3</v>
      </c>
      <c r="D56" s="98">
        <v>28.6</v>
      </c>
      <c r="E56" s="98">
        <v>1.6</v>
      </c>
      <c r="F56" s="98">
        <v>1.5</v>
      </c>
      <c r="G56" s="98">
        <v>4</v>
      </c>
      <c r="H56" s="98">
        <v>19.3</v>
      </c>
      <c r="I56" s="98">
        <v>179.4</v>
      </c>
      <c r="J56" s="98">
        <v>171.6</v>
      </c>
      <c r="K56" s="98">
        <v>3</v>
      </c>
      <c r="L56" s="98">
        <v>179.6</v>
      </c>
      <c r="N56" s="100"/>
      <c r="O56" s="100"/>
      <c r="P56" s="99"/>
      <c r="Q56" s="99"/>
      <c r="R56" s="99"/>
      <c r="S56" s="99"/>
      <c r="T56" s="99"/>
      <c r="U56" s="99"/>
      <c r="V56" s="99"/>
      <c r="W56" s="99"/>
      <c r="X56" s="99"/>
      <c r="Y56" s="99"/>
      <c r="Z56" s="99"/>
      <c r="AA56" s="99"/>
    </row>
    <row r="57" spans="1:27" x14ac:dyDescent="0.25">
      <c r="A57" s="97">
        <v>2036</v>
      </c>
      <c r="B57" s="98">
        <v>28.9</v>
      </c>
      <c r="C57" s="98">
        <v>46</v>
      </c>
      <c r="D57" s="98">
        <v>29.1</v>
      </c>
      <c r="E57" s="98">
        <v>1.6</v>
      </c>
      <c r="F57" s="98">
        <v>1.6</v>
      </c>
      <c r="G57" s="98">
        <v>4.0999999999999996</v>
      </c>
      <c r="H57" s="98">
        <v>20.100000000000001</v>
      </c>
      <c r="I57" s="98">
        <v>179.9</v>
      </c>
      <c r="J57" s="98">
        <v>172.2</v>
      </c>
      <c r="K57" s="98">
        <v>3.1</v>
      </c>
      <c r="L57" s="98">
        <v>180.2</v>
      </c>
      <c r="N57" s="100"/>
      <c r="O57" s="100"/>
      <c r="P57" s="99"/>
      <c r="Q57" s="99"/>
      <c r="R57" s="99"/>
      <c r="S57" s="99"/>
      <c r="T57" s="99"/>
      <c r="U57" s="99"/>
      <c r="V57" s="99"/>
      <c r="W57" s="99"/>
      <c r="X57" s="99"/>
      <c r="Y57" s="99"/>
      <c r="Z57" s="99"/>
      <c r="AA57" s="99"/>
    </row>
    <row r="58" spans="1:27" x14ac:dyDescent="0.25">
      <c r="A58" s="97">
        <v>2037</v>
      </c>
      <c r="B58" s="98">
        <v>29.4</v>
      </c>
      <c r="C58" s="98">
        <v>47.7</v>
      </c>
      <c r="D58" s="98">
        <v>29.6</v>
      </c>
      <c r="E58" s="98">
        <v>1.6</v>
      </c>
      <c r="F58" s="98">
        <v>1.6</v>
      </c>
      <c r="G58" s="98">
        <v>4.2</v>
      </c>
      <c r="H58" s="98">
        <v>20.8</v>
      </c>
      <c r="I58" s="98">
        <v>180.5</v>
      </c>
      <c r="J58" s="98">
        <v>172.7</v>
      </c>
      <c r="K58" s="98">
        <v>3.2</v>
      </c>
      <c r="L58" s="98">
        <v>180.8</v>
      </c>
      <c r="N58" s="100"/>
      <c r="O58" s="100"/>
      <c r="P58" s="99"/>
      <c r="Q58" s="99"/>
      <c r="R58" s="99"/>
      <c r="S58" s="99"/>
      <c r="T58" s="99"/>
      <c r="U58" s="99"/>
      <c r="V58" s="99"/>
      <c r="W58" s="99"/>
      <c r="X58" s="99"/>
      <c r="Y58" s="99"/>
      <c r="Z58" s="99"/>
      <c r="AA58" s="99"/>
    </row>
    <row r="59" spans="1:27" x14ac:dyDescent="0.25">
      <c r="A59" s="97">
        <v>2038</v>
      </c>
      <c r="B59" s="98">
        <v>29.9</v>
      </c>
      <c r="C59" s="98">
        <v>49.5</v>
      </c>
      <c r="D59" s="98">
        <v>30</v>
      </c>
      <c r="E59" s="98">
        <v>1.7</v>
      </c>
      <c r="F59" s="98">
        <v>1.6</v>
      </c>
      <c r="G59" s="98">
        <v>4.3</v>
      </c>
      <c r="H59" s="98">
        <v>21.6</v>
      </c>
      <c r="I59" s="98">
        <v>181</v>
      </c>
      <c r="J59" s="98">
        <v>173.3</v>
      </c>
      <c r="K59" s="98">
        <v>3.3</v>
      </c>
      <c r="L59" s="98">
        <v>181.3</v>
      </c>
      <c r="N59" s="100"/>
      <c r="O59" s="100"/>
      <c r="P59" s="99"/>
      <c r="Q59" s="99"/>
      <c r="R59" s="99"/>
      <c r="S59" s="99"/>
      <c r="T59" s="99"/>
      <c r="U59" s="99"/>
      <c r="V59" s="99"/>
      <c r="W59" s="99"/>
      <c r="X59" s="99"/>
      <c r="Y59" s="99"/>
      <c r="Z59" s="99"/>
      <c r="AA59" s="99"/>
    </row>
    <row r="60" spans="1:27" x14ac:dyDescent="0.25">
      <c r="A60" s="97">
        <v>2039</v>
      </c>
      <c r="B60" s="98">
        <v>30.4</v>
      </c>
      <c r="C60" s="98">
        <v>51.3</v>
      </c>
      <c r="D60" s="98">
        <v>30.5</v>
      </c>
      <c r="E60" s="98">
        <v>1.7</v>
      </c>
      <c r="F60" s="98">
        <v>1.7</v>
      </c>
      <c r="G60" s="98">
        <v>4.4000000000000004</v>
      </c>
      <c r="H60" s="98">
        <v>22.4</v>
      </c>
      <c r="I60" s="98">
        <v>181.5</v>
      </c>
      <c r="J60" s="98">
        <v>173.8</v>
      </c>
      <c r="K60" s="98">
        <v>3.5</v>
      </c>
      <c r="L60" s="98">
        <v>181.8</v>
      </c>
      <c r="N60" s="100"/>
      <c r="O60" s="100"/>
      <c r="P60" s="99"/>
      <c r="Q60" s="99"/>
      <c r="R60" s="99"/>
      <c r="S60" s="99"/>
      <c r="T60" s="99"/>
      <c r="U60" s="99"/>
      <c r="V60" s="99"/>
      <c r="W60" s="99"/>
      <c r="X60" s="99"/>
      <c r="Y60" s="99"/>
      <c r="Z60" s="99"/>
      <c r="AA60" s="99"/>
    </row>
    <row r="61" spans="1:27" x14ac:dyDescent="0.25">
      <c r="A61" s="97">
        <v>2040</v>
      </c>
      <c r="B61" s="98">
        <v>30.9</v>
      </c>
      <c r="C61" s="98">
        <v>53.2</v>
      </c>
      <c r="D61" s="98">
        <v>31</v>
      </c>
      <c r="E61" s="98">
        <v>1.7</v>
      </c>
      <c r="F61" s="98">
        <v>1.7</v>
      </c>
      <c r="G61" s="98">
        <v>4.5</v>
      </c>
      <c r="H61" s="98">
        <v>23.2</v>
      </c>
      <c r="I61" s="98">
        <v>181.9</v>
      </c>
      <c r="J61" s="98">
        <v>174.2</v>
      </c>
      <c r="K61" s="98">
        <v>3.6</v>
      </c>
      <c r="L61" s="98">
        <v>182.2</v>
      </c>
      <c r="N61" s="100"/>
      <c r="O61" s="100"/>
      <c r="P61" s="99"/>
      <c r="Q61" s="99"/>
      <c r="R61" s="99"/>
      <c r="S61" s="99"/>
      <c r="T61" s="99"/>
      <c r="U61" s="99"/>
      <c r="V61" s="99"/>
      <c r="W61" s="99"/>
      <c r="X61" s="99"/>
      <c r="Y61" s="99"/>
      <c r="Z61" s="99"/>
      <c r="AA61" s="99"/>
    </row>
    <row r="62" spans="1:27" x14ac:dyDescent="0.25">
      <c r="A62" s="97">
        <v>2041</v>
      </c>
      <c r="B62" s="98">
        <v>31.4</v>
      </c>
      <c r="C62" s="98">
        <v>55.1</v>
      </c>
      <c r="D62" s="98">
        <v>31.5</v>
      </c>
      <c r="E62" s="98">
        <v>1.8</v>
      </c>
      <c r="F62" s="98">
        <v>1.7</v>
      </c>
      <c r="G62" s="98">
        <v>4.5999999999999996</v>
      </c>
      <c r="H62" s="98">
        <v>24</v>
      </c>
      <c r="I62" s="98">
        <v>182.4</v>
      </c>
      <c r="J62" s="98">
        <v>174.7</v>
      </c>
      <c r="K62" s="98">
        <v>3.7</v>
      </c>
      <c r="L62" s="98">
        <v>182.6</v>
      </c>
      <c r="N62" s="100"/>
      <c r="O62" s="100"/>
      <c r="P62" s="99"/>
      <c r="Q62" s="99"/>
      <c r="R62" s="99"/>
      <c r="S62" s="99"/>
      <c r="T62" s="99"/>
      <c r="U62" s="99"/>
      <c r="V62" s="99"/>
      <c r="W62" s="99"/>
      <c r="X62" s="99"/>
      <c r="Y62" s="99"/>
      <c r="Z62" s="99"/>
      <c r="AA62" s="99"/>
    </row>
    <row r="63" spans="1:27" x14ac:dyDescent="0.25">
      <c r="A63" s="97">
        <v>2042</v>
      </c>
      <c r="B63" s="98">
        <v>31.8</v>
      </c>
      <c r="C63" s="98">
        <v>57.1</v>
      </c>
      <c r="D63" s="98">
        <v>32</v>
      </c>
      <c r="E63" s="98">
        <v>1.8</v>
      </c>
      <c r="F63" s="98">
        <v>1.8</v>
      </c>
      <c r="G63" s="98">
        <v>4.7</v>
      </c>
      <c r="H63" s="98">
        <v>24.9</v>
      </c>
      <c r="I63" s="98">
        <v>182.8</v>
      </c>
      <c r="J63" s="98">
        <v>175.1</v>
      </c>
      <c r="K63" s="98">
        <v>3.9</v>
      </c>
      <c r="L63" s="98">
        <v>183</v>
      </c>
      <c r="N63" s="100"/>
      <c r="O63" s="100"/>
      <c r="P63" s="99"/>
      <c r="Q63" s="99"/>
      <c r="R63" s="99"/>
      <c r="S63" s="99"/>
      <c r="T63" s="99"/>
      <c r="U63" s="99"/>
      <c r="V63" s="99"/>
      <c r="W63" s="99"/>
      <c r="X63" s="99"/>
      <c r="Y63" s="99"/>
      <c r="Z63" s="99"/>
      <c r="AA63" s="99"/>
    </row>
    <row r="64" spans="1:27" x14ac:dyDescent="0.25">
      <c r="A64" s="97">
        <v>2043</v>
      </c>
      <c r="B64" s="98">
        <v>32.299999999999997</v>
      </c>
      <c r="C64" s="98">
        <v>59.2</v>
      </c>
      <c r="D64" s="98">
        <v>32.5</v>
      </c>
      <c r="E64" s="98">
        <v>1.8</v>
      </c>
      <c r="F64" s="98">
        <v>1.8</v>
      </c>
      <c r="G64" s="98">
        <v>4.8</v>
      </c>
      <c r="H64" s="98">
        <v>25.7</v>
      </c>
      <c r="I64" s="98">
        <v>183.1</v>
      </c>
      <c r="J64" s="98">
        <v>175.5</v>
      </c>
      <c r="K64" s="98">
        <v>4</v>
      </c>
      <c r="L64" s="98">
        <v>183.4</v>
      </c>
      <c r="N64" s="100"/>
      <c r="O64" s="100"/>
      <c r="P64" s="99"/>
      <c r="Q64" s="99"/>
      <c r="R64" s="99"/>
      <c r="S64" s="99"/>
      <c r="T64" s="99"/>
      <c r="U64" s="99"/>
      <c r="V64" s="99"/>
      <c r="W64" s="99"/>
      <c r="X64" s="99"/>
      <c r="Y64" s="99"/>
      <c r="Z64" s="99"/>
      <c r="AA64" s="99"/>
    </row>
    <row r="65" spans="1:65" x14ac:dyDescent="0.25">
      <c r="A65" s="97">
        <v>2044</v>
      </c>
      <c r="B65" s="98">
        <v>32.799999999999997</v>
      </c>
      <c r="C65" s="98">
        <v>61.3</v>
      </c>
      <c r="D65" s="98">
        <v>33</v>
      </c>
      <c r="E65" s="98">
        <v>1.9</v>
      </c>
      <c r="F65" s="98">
        <v>1.8</v>
      </c>
      <c r="G65" s="98">
        <v>4.9000000000000004</v>
      </c>
      <c r="H65" s="98">
        <v>26.7</v>
      </c>
      <c r="I65" s="98">
        <v>183.5</v>
      </c>
      <c r="J65" s="98">
        <v>175.8</v>
      </c>
      <c r="K65" s="98">
        <v>4.0999999999999996</v>
      </c>
      <c r="L65" s="98">
        <v>183.7</v>
      </c>
      <c r="N65" s="100"/>
      <c r="O65" s="100"/>
      <c r="P65" s="99"/>
      <c r="Q65" s="99"/>
      <c r="R65" s="99"/>
      <c r="S65" s="99"/>
      <c r="T65" s="99"/>
      <c r="U65" s="99"/>
      <c r="V65" s="99"/>
      <c r="W65" s="99"/>
      <c r="X65" s="99"/>
      <c r="Y65" s="99"/>
      <c r="Z65" s="99"/>
      <c r="AA65" s="99"/>
    </row>
    <row r="66" spans="1:65" x14ac:dyDescent="0.25">
      <c r="A66" s="97">
        <v>2045</v>
      </c>
      <c r="B66" s="98">
        <v>33.299999999999997</v>
      </c>
      <c r="C66" s="98">
        <v>63.4</v>
      </c>
      <c r="D66" s="98">
        <v>33.5</v>
      </c>
      <c r="E66" s="98">
        <v>1.9</v>
      </c>
      <c r="F66" s="98">
        <v>1.9</v>
      </c>
      <c r="G66" s="98">
        <v>5</v>
      </c>
      <c r="H66" s="98">
        <v>27.6</v>
      </c>
      <c r="I66" s="98">
        <v>183.8</v>
      </c>
      <c r="J66" s="98">
        <v>176.2</v>
      </c>
      <c r="K66" s="98">
        <v>4.3</v>
      </c>
      <c r="L66" s="98">
        <v>184.1</v>
      </c>
      <c r="N66" s="100"/>
      <c r="O66" s="100"/>
      <c r="P66" s="99"/>
      <c r="Q66" s="99"/>
      <c r="R66" s="99"/>
      <c r="S66" s="99"/>
      <c r="T66" s="99"/>
      <c r="U66" s="99"/>
      <c r="V66" s="99"/>
      <c r="W66" s="99"/>
      <c r="X66" s="99"/>
      <c r="Y66" s="99"/>
      <c r="Z66" s="99"/>
      <c r="AA66" s="99"/>
    </row>
    <row r="67" spans="1:65" x14ac:dyDescent="0.25">
      <c r="A67" s="97">
        <v>2046</v>
      </c>
      <c r="B67" s="98">
        <v>33.799999999999997</v>
      </c>
      <c r="C67" s="98">
        <v>65.7</v>
      </c>
      <c r="D67" s="98">
        <v>33.9</v>
      </c>
      <c r="E67" s="98">
        <v>1.9</v>
      </c>
      <c r="F67" s="98">
        <v>1.9</v>
      </c>
      <c r="G67" s="98">
        <v>5.0999999999999996</v>
      </c>
      <c r="H67" s="98">
        <v>28.5</v>
      </c>
      <c r="I67" s="98">
        <v>184.1</v>
      </c>
      <c r="J67" s="98">
        <v>176.5</v>
      </c>
      <c r="K67" s="98">
        <v>4.4000000000000004</v>
      </c>
      <c r="L67" s="98">
        <v>184.3</v>
      </c>
      <c r="N67" s="100"/>
      <c r="O67" s="100"/>
      <c r="P67" s="99"/>
      <c r="Q67" s="99"/>
      <c r="R67" s="99"/>
      <c r="S67" s="99"/>
      <c r="T67" s="99"/>
      <c r="U67" s="99"/>
      <c r="V67" s="99"/>
      <c r="W67" s="99"/>
      <c r="X67" s="99"/>
      <c r="Y67" s="99"/>
      <c r="Z67" s="99"/>
      <c r="AA67" s="99"/>
    </row>
    <row r="68" spans="1:65" x14ac:dyDescent="0.25">
      <c r="A68" s="97">
        <v>2047</v>
      </c>
      <c r="B68" s="98">
        <v>34.299999999999997</v>
      </c>
      <c r="C68" s="98">
        <v>68</v>
      </c>
      <c r="D68" s="98">
        <v>34.4</v>
      </c>
      <c r="E68" s="98">
        <v>2</v>
      </c>
      <c r="F68" s="98">
        <v>1.9</v>
      </c>
      <c r="G68" s="98">
        <v>5.2</v>
      </c>
      <c r="H68" s="98">
        <v>29.5</v>
      </c>
      <c r="I68" s="98">
        <v>184.4</v>
      </c>
      <c r="J68" s="98">
        <v>176.8</v>
      </c>
      <c r="K68" s="98">
        <v>4.5999999999999996</v>
      </c>
      <c r="L68" s="98">
        <v>184.6</v>
      </c>
      <c r="N68" s="100"/>
      <c r="O68" s="100"/>
      <c r="P68" s="99"/>
      <c r="Q68" s="99"/>
      <c r="R68" s="99"/>
      <c r="S68" s="99"/>
      <c r="T68" s="99"/>
      <c r="U68" s="99"/>
      <c r="V68" s="99"/>
      <c r="W68" s="99"/>
      <c r="X68" s="99"/>
      <c r="Y68" s="99"/>
      <c r="Z68" s="99"/>
      <c r="AA68" s="99"/>
    </row>
    <row r="69" spans="1:65" x14ac:dyDescent="0.25">
      <c r="A69" s="97">
        <v>2048</v>
      </c>
      <c r="B69" s="98">
        <v>34.799999999999997</v>
      </c>
      <c r="C69" s="98">
        <v>70.400000000000006</v>
      </c>
      <c r="D69" s="98">
        <v>34.9</v>
      </c>
      <c r="E69" s="98">
        <v>2</v>
      </c>
      <c r="F69" s="98">
        <v>2</v>
      </c>
      <c r="G69" s="98">
        <v>5.4</v>
      </c>
      <c r="H69" s="98">
        <v>30.6</v>
      </c>
      <c r="I69" s="98">
        <v>184.6</v>
      </c>
      <c r="J69" s="98">
        <v>177</v>
      </c>
      <c r="K69" s="98">
        <v>4.7</v>
      </c>
      <c r="L69" s="98">
        <v>184.9</v>
      </c>
      <c r="N69" s="100"/>
      <c r="O69" s="100"/>
      <c r="P69" s="99"/>
      <c r="Q69" s="99"/>
      <c r="R69" s="99"/>
      <c r="S69" s="99"/>
      <c r="T69" s="99"/>
      <c r="U69" s="99"/>
      <c r="V69" s="99"/>
      <c r="W69" s="99"/>
      <c r="X69" s="99"/>
      <c r="Y69" s="99"/>
      <c r="Z69" s="99"/>
      <c r="AA69" s="99"/>
    </row>
    <row r="70" spans="1:65" x14ac:dyDescent="0.25">
      <c r="A70" s="97">
        <v>2049</v>
      </c>
      <c r="B70" s="98">
        <v>35.200000000000003</v>
      </c>
      <c r="C70" s="98">
        <v>72.8</v>
      </c>
      <c r="D70" s="98">
        <v>35.4</v>
      </c>
      <c r="E70" s="98">
        <v>2.1</v>
      </c>
      <c r="F70" s="98">
        <v>2</v>
      </c>
      <c r="G70" s="98">
        <v>5.5</v>
      </c>
      <c r="H70" s="98">
        <v>31.6</v>
      </c>
      <c r="I70" s="98">
        <v>184.8</v>
      </c>
      <c r="J70" s="98">
        <v>177.2</v>
      </c>
      <c r="K70" s="98">
        <v>4.9000000000000004</v>
      </c>
      <c r="L70" s="98">
        <v>185.1</v>
      </c>
      <c r="N70" s="100"/>
      <c r="O70" s="100"/>
      <c r="P70" s="99"/>
      <c r="Q70" s="99"/>
      <c r="R70" s="99"/>
      <c r="S70" s="99"/>
      <c r="T70" s="99"/>
      <c r="U70" s="99"/>
      <c r="V70" s="99"/>
      <c r="W70" s="99"/>
      <c r="X70" s="99"/>
      <c r="Y70" s="99"/>
      <c r="Z70" s="99"/>
      <c r="AA70" s="99"/>
    </row>
    <row r="71" spans="1:65" x14ac:dyDescent="0.25">
      <c r="A71" s="97">
        <v>2050</v>
      </c>
      <c r="B71" s="98">
        <v>35.700000000000003</v>
      </c>
      <c r="C71" s="98">
        <v>75.3</v>
      </c>
      <c r="D71" s="98">
        <v>35.9</v>
      </c>
      <c r="E71" s="98">
        <v>2.1</v>
      </c>
      <c r="F71" s="98">
        <v>2.1</v>
      </c>
      <c r="G71" s="98">
        <v>5.6</v>
      </c>
      <c r="H71" s="98">
        <v>32.700000000000003</v>
      </c>
      <c r="I71" s="98">
        <v>185</v>
      </c>
      <c r="J71" s="98">
        <v>177.4</v>
      </c>
      <c r="K71" s="98">
        <v>5.0999999999999996</v>
      </c>
      <c r="L71" s="98">
        <v>185.2</v>
      </c>
      <c r="N71" s="100"/>
      <c r="O71" s="100"/>
      <c r="P71" s="99"/>
      <c r="Q71" s="99"/>
      <c r="R71" s="99"/>
      <c r="S71" s="99"/>
      <c r="T71" s="99"/>
      <c r="U71" s="99"/>
      <c r="V71" s="99"/>
      <c r="W71" s="99"/>
      <c r="X71" s="99"/>
      <c r="Y71" s="99"/>
      <c r="Z71" s="99"/>
      <c r="AA71" s="99"/>
    </row>
    <row r="72" spans="1:65" x14ac:dyDescent="0.25">
      <c r="A72" s="97">
        <v>2051</v>
      </c>
      <c r="B72" s="98">
        <v>36.200000000000003</v>
      </c>
      <c r="C72" s="98">
        <v>77.900000000000006</v>
      </c>
      <c r="D72" s="98">
        <v>36.4</v>
      </c>
      <c r="E72" s="98">
        <v>2.2000000000000002</v>
      </c>
      <c r="F72" s="98">
        <v>2.1</v>
      </c>
      <c r="G72" s="98">
        <v>5.7</v>
      </c>
      <c r="H72" s="98">
        <v>33.799999999999997</v>
      </c>
      <c r="I72" s="98">
        <v>185.1</v>
      </c>
      <c r="J72" s="98">
        <v>177.6</v>
      </c>
      <c r="K72" s="98">
        <v>5.2</v>
      </c>
      <c r="L72" s="98">
        <v>185.4</v>
      </c>
      <c r="N72" s="100"/>
      <c r="O72" s="100"/>
      <c r="P72" s="99"/>
      <c r="Q72" s="99"/>
      <c r="R72" s="99"/>
      <c r="S72" s="99"/>
      <c r="T72" s="99"/>
      <c r="U72" s="99"/>
      <c r="V72" s="99"/>
      <c r="W72" s="99"/>
      <c r="X72" s="99"/>
      <c r="Y72" s="99"/>
      <c r="Z72" s="99"/>
      <c r="AA72" s="99"/>
    </row>
    <row r="73" spans="1:65" x14ac:dyDescent="0.25">
      <c r="A73" s="97">
        <v>2052</v>
      </c>
      <c r="B73" s="98">
        <v>36.700000000000003</v>
      </c>
      <c r="C73" s="98">
        <v>80.599999999999994</v>
      </c>
      <c r="D73" s="98">
        <v>36.9</v>
      </c>
      <c r="E73" s="98">
        <v>2.2000000000000002</v>
      </c>
      <c r="F73" s="98">
        <v>2.1</v>
      </c>
      <c r="G73" s="98">
        <v>5.9</v>
      </c>
      <c r="H73" s="98">
        <v>34.9</v>
      </c>
      <c r="I73" s="98">
        <v>185.3</v>
      </c>
      <c r="J73" s="98">
        <v>177.8</v>
      </c>
      <c r="K73" s="98">
        <v>5.4</v>
      </c>
      <c r="L73" s="98">
        <v>185.5</v>
      </c>
      <c r="N73" s="100"/>
      <c r="O73" s="100"/>
      <c r="P73" s="99"/>
      <c r="Q73" s="99"/>
      <c r="R73" s="99"/>
      <c r="S73" s="99"/>
      <c r="T73" s="99"/>
      <c r="U73" s="99"/>
      <c r="V73" s="99"/>
      <c r="W73" s="99"/>
      <c r="X73" s="99"/>
      <c r="Y73" s="99"/>
      <c r="Z73" s="99"/>
      <c r="AA73" s="99"/>
    </row>
    <row r="74" spans="1:65" x14ac:dyDescent="0.25">
      <c r="A74" s="97">
        <v>2053</v>
      </c>
      <c r="B74" s="98">
        <v>37.200000000000003</v>
      </c>
      <c r="C74" s="98">
        <v>83.3</v>
      </c>
      <c r="D74" s="98">
        <v>37.4</v>
      </c>
      <c r="E74" s="98">
        <v>2.2000000000000002</v>
      </c>
      <c r="F74" s="98">
        <v>2.2000000000000002</v>
      </c>
      <c r="G74" s="98">
        <v>6</v>
      </c>
      <c r="H74" s="98">
        <v>36.1</v>
      </c>
      <c r="I74" s="98">
        <v>185.4</v>
      </c>
      <c r="J74" s="98">
        <v>177.9</v>
      </c>
      <c r="K74" s="98">
        <v>5.6</v>
      </c>
      <c r="L74" s="98">
        <v>185.6</v>
      </c>
      <c r="N74" s="100"/>
      <c r="O74" s="100"/>
      <c r="P74" s="99"/>
      <c r="Q74" s="99"/>
      <c r="R74" s="99"/>
      <c r="S74" s="99"/>
      <c r="T74" s="99"/>
      <c r="U74" s="99"/>
      <c r="V74" s="99"/>
      <c r="W74" s="99"/>
      <c r="X74" s="99"/>
      <c r="Y74" s="99"/>
      <c r="Z74" s="99"/>
      <c r="AA74" s="99"/>
    </row>
    <row r="75" spans="1:65" x14ac:dyDescent="0.25">
      <c r="A75" s="97">
        <v>2054</v>
      </c>
      <c r="B75" s="98">
        <v>37.700000000000003</v>
      </c>
      <c r="C75" s="98">
        <v>86.2</v>
      </c>
      <c r="D75" s="98">
        <v>37.9</v>
      </c>
      <c r="E75" s="98">
        <v>2.2999999999999998</v>
      </c>
      <c r="F75" s="98">
        <v>2.2000000000000002</v>
      </c>
      <c r="G75" s="98">
        <v>6.1</v>
      </c>
      <c r="H75" s="98">
        <v>37.4</v>
      </c>
      <c r="I75" s="98">
        <v>185.5</v>
      </c>
      <c r="J75" s="98">
        <v>178</v>
      </c>
      <c r="K75" s="98">
        <v>5.8</v>
      </c>
      <c r="L75" s="98">
        <v>185.7</v>
      </c>
      <c r="N75" s="100"/>
      <c r="O75" s="100"/>
      <c r="P75" s="99"/>
      <c r="Q75" s="99"/>
      <c r="R75" s="99"/>
      <c r="S75" s="99"/>
      <c r="T75" s="99"/>
      <c r="U75" s="99"/>
      <c r="V75" s="99"/>
      <c r="W75" s="99"/>
      <c r="X75" s="99"/>
      <c r="Y75" s="99"/>
      <c r="Z75" s="99"/>
      <c r="AA75" s="99"/>
    </row>
    <row r="76" spans="1:65" x14ac:dyDescent="0.25">
      <c r="A76" s="103">
        <v>2055</v>
      </c>
      <c r="B76" s="104">
        <v>38.200000000000003</v>
      </c>
      <c r="C76" s="104">
        <v>89.2</v>
      </c>
      <c r="D76" s="104">
        <v>38.4</v>
      </c>
      <c r="E76" s="104">
        <v>2.2999999999999998</v>
      </c>
      <c r="F76" s="104">
        <v>2.2999999999999998</v>
      </c>
      <c r="G76" s="104">
        <v>6.3</v>
      </c>
      <c r="H76" s="104">
        <v>38.6</v>
      </c>
      <c r="I76" s="104">
        <v>185.6</v>
      </c>
      <c r="J76" s="104">
        <v>178.1</v>
      </c>
      <c r="K76" s="104">
        <v>6</v>
      </c>
      <c r="L76" s="104">
        <v>185.8</v>
      </c>
      <c r="N76" s="100"/>
      <c r="O76" s="100"/>
      <c r="P76" s="99"/>
      <c r="Q76" s="99"/>
      <c r="R76" s="99"/>
      <c r="S76" s="99"/>
      <c r="T76" s="99"/>
      <c r="U76" s="99"/>
      <c r="V76" s="99"/>
      <c r="W76" s="99"/>
      <c r="X76" s="99"/>
      <c r="Y76" s="99"/>
      <c r="Z76" s="99"/>
      <c r="AA76" s="99"/>
    </row>
    <row r="77" spans="1:65" x14ac:dyDescent="0.25">
      <c r="A77" s="93"/>
      <c r="C77" s="105"/>
    </row>
    <row r="78" spans="1:65" ht="18.75" customHeight="1" x14ac:dyDescent="0.25">
      <c r="A78" s="170" t="s">
        <v>180</v>
      </c>
      <c r="B78" s="170"/>
      <c r="C78" s="170"/>
      <c r="D78" s="170"/>
      <c r="E78" s="170"/>
      <c r="F78" s="170"/>
      <c r="G78" s="170"/>
      <c r="H78" s="170"/>
      <c r="I78" s="170"/>
      <c r="J78" s="170"/>
      <c r="K78" s="170"/>
      <c r="L78" s="170"/>
      <c r="M78" s="106"/>
    </row>
    <row r="79" spans="1:65" s="94" customFormat="1" ht="18.75" customHeight="1" x14ac:dyDescent="0.2">
      <c r="A79" s="171" t="s">
        <v>181</v>
      </c>
      <c r="B79" s="171"/>
      <c r="C79" s="171"/>
      <c r="D79" s="171"/>
      <c r="E79" s="171"/>
      <c r="F79" s="171"/>
      <c r="G79" s="171"/>
      <c r="H79" s="171"/>
      <c r="I79" s="171"/>
      <c r="J79" s="171"/>
      <c r="K79" s="171"/>
      <c r="L79" s="171"/>
      <c r="M79" s="107"/>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c r="BA79" s="108"/>
      <c r="BB79" s="108"/>
      <c r="BC79" s="108"/>
      <c r="BD79" s="108"/>
      <c r="BE79" s="108"/>
      <c r="BF79" s="108"/>
      <c r="BG79" s="108"/>
      <c r="BH79" s="108"/>
      <c r="BI79" s="108"/>
      <c r="BJ79" s="108"/>
      <c r="BK79" s="108"/>
      <c r="BL79" s="108"/>
      <c r="BM79" s="108"/>
    </row>
    <row r="80" spans="1:65" ht="18.75" customHeight="1" x14ac:dyDescent="0.25">
      <c r="A80" s="170" t="s">
        <v>182</v>
      </c>
      <c r="B80" s="170"/>
      <c r="C80" s="170"/>
      <c r="D80" s="170"/>
      <c r="E80" s="170"/>
      <c r="F80" s="170"/>
      <c r="G80" s="170"/>
      <c r="H80" s="170"/>
      <c r="I80" s="170"/>
      <c r="J80" s="170"/>
      <c r="K80" s="170"/>
      <c r="L80" s="170"/>
      <c r="M80" s="106"/>
    </row>
    <row r="81" spans="1:12" ht="18.75" customHeight="1" x14ac:dyDescent="0.25">
      <c r="A81" s="109" t="s">
        <v>183</v>
      </c>
      <c r="B81" s="109"/>
      <c r="C81" s="109"/>
      <c r="D81" s="109"/>
      <c r="E81" s="109"/>
      <c r="F81" s="109"/>
      <c r="G81" s="109"/>
      <c r="H81" s="109"/>
      <c r="I81" s="109"/>
      <c r="J81" s="109"/>
      <c r="K81" s="109"/>
      <c r="L81" s="109"/>
    </row>
    <row r="82" spans="1:12" ht="42.75" customHeight="1" x14ac:dyDescent="0.25">
      <c r="A82" s="172" t="s">
        <v>184</v>
      </c>
      <c r="B82" s="172"/>
      <c r="C82" s="172"/>
      <c r="D82" s="172"/>
      <c r="E82" s="172"/>
      <c r="F82" s="172"/>
      <c r="G82" s="172"/>
      <c r="H82" s="172"/>
      <c r="I82" s="172"/>
      <c r="J82" s="172"/>
      <c r="K82" s="172"/>
      <c r="L82" s="172"/>
    </row>
    <row r="83" spans="1:12" ht="18.75" customHeight="1" x14ac:dyDescent="0.25">
      <c r="A83" s="109" t="s">
        <v>185</v>
      </c>
      <c r="B83" s="109"/>
      <c r="C83" s="109"/>
      <c r="D83" s="109"/>
      <c r="E83" s="109"/>
      <c r="F83" s="109"/>
      <c r="G83" s="109"/>
      <c r="H83" s="109"/>
      <c r="I83" s="109"/>
      <c r="J83" s="109"/>
      <c r="K83" s="109"/>
      <c r="L83" s="109"/>
    </row>
    <row r="84" spans="1:12" ht="18.75" customHeight="1" x14ac:dyDescent="0.25">
      <c r="A84" s="109" t="s">
        <v>186</v>
      </c>
      <c r="B84" s="109"/>
      <c r="C84" s="109"/>
      <c r="D84" s="109"/>
      <c r="E84" s="109"/>
      <c r="F84" s="109"/>
      <c r="G84" s="109"/>
      <c r="H84" s="109"/>
      <c r="I84" s="109"/>
      <c r="J84" s="109"/>
      <c r="K84" s="109"/>
      <c r="L84" s="109"/>
    </row>
    <row r="85" spans="1:12" x14ac:dyDescent="0.25">
      <c r="A85" s="110"/>
      <c r="B85" s="111"/>
      <c r="C85" s="112"/>
      <c r="D85" s="111"/>
      <c r="E85" s="111"/>
      <c r="F85" s="111"/>
      <c r="G85" s="111"/>
      <c r="H85" s="111"/>
      <c r="I85" s="111"/>
      <c r="J85" s="111"/>
      <c r="K85" s="111"/>
      <c r="L85" s="111"/>
    </row>
  </sheetData>
  <mergeCells count="5">
    <mergeCell ref="A13:L13"/>
    <mergeCell ref="A78:L78"/>
    <mergeCell ref="A79:L79"/>
    <mergeCell ref="A80:L80"/>
    <mergeCell ref="A82:L82"/>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A19C-1074-48E5-A2EF-F5DDC5B7F501}">
  <dimension ref="A1:F704"/>
  <sheetViews>
    <sheetView showOutlineSymbols="0" workbookViewId="0">
      <selection activeCell="E28" sqref="E28"/>
    </sheetView>
  </sheetViews>
  <sheetFormatPr defaultColWidth="8.5" defaultRowHeight="15" x14ac:dyDescent="0.25"/>
  <cols>
    <col min="1" max="1" width="19" style="113" customWidth="1"/>
    <col min="2" max="3" width="26.875" style="113" customWidth="1"/>
    <col min="4" max="16384" width="8.5" style="113"/>
  </cols>
  <sheetData>
    <row r="1" spans="1:4" x14ac:dyDescent="0.25">
      <c r="B1" s="113" t="s">
        <v>2</v>
      </c>
      <c r="C1" s="113" t="s">
        <v>3</v>
      </c>
    </row>
    <row r="2" spans="1:4" x14ac:dyDescent="0.25">
      <c r="A2" s="114" t="s">
        <v>187</v>
      </c>
      <c r="B2" s="113" t="s">
        <v>188</v>
      </c>
      <c r="C2" s="113" t="s">
        <v>189</v>
      </c>
    </row>
    <row r="3" spans="1:4" x14ac:dyDescent="0.25">
      <c r="A3" s="114" t="s">
        <v>190</v>
      </c>
      <c r="B3" t="s">
        <v>191</v>
      </c>
      <c r="C3" t="s">
        <v>192</v>
      </c>
      <c r="D3"/>
    </row>
    <row r="4" spans="1:4" x14ac:dyDescent="0.25">
      <c r="A4" s="114" t="s">
        <v>193</v>
      </c>
      <c r="B4" s="113" t="s">
        <v>194</v>
      </c>
      <c r="C4" s="113" t="s">
        <v>194</v>
      </c>
    </row>
    <row r="5" spans="1:4" x14ac:dyDescent="0.25">
      <c r="A5" s="114" t="s">
        <v>195</v>
      </c>
      <c r="B5" s="113" t="s">
        <v>196</v>
      </c>
      <c r="C5" s="113" t="s">
        <v>196</v>
      </c>
    </row>
    <row r="6" spans="1:4" x14ac:dyDescent="0.25">
      <c r="A6" s="114" t="s">
        <v>197</v>
      </c>
      <c r="B6" s="113" t="s">
        <v>198</v>
      </c>
      <c r="C6" s="113" t="s">
        <v>198</v>
      </c>
    </row>
    <row r="7" spans="1:4" x14ac:dyDescent="0.25">
      <c r="A7" s="114" t="s">
        <v>199</v>
      </c>
      <c r="B7" s="115" t="s">
        <v>200</v>
      </c>
      <c r="C7" s="115" t="s">
        <v>200</v>
      </c>
    </row>
    <row r="8" spans="1:4" x14ac:dyDescent="0.25">
      <c r="A8" s="114" t="s">
        <v>201</v>
      </c>
      <c r="B8" s="116" t="s">
        <v>202</v>
      </c>
      <c r="C8" s="116" t="s">
        <v>202</v>
      </c>
    </row>
    <row r="9" spans="1:4" x14ac:dyDescent="0.25">
      <c r="A9" s="114" t="s">
        <v>203</v>
      </c>
      <c r="B9" s="116" t="s">
        <v>204</v>
      </c>
      <c r="C9" s="116" t="s">
        <v>204</v>
      </c>
    </row>
    <row r="10" spans="1:4" x14ac:dyDescent="0.25">
      <c r="A10" s="117" t="s">
        <v>205</v>
      </c>
      <c r="B10" s="118">
        <v>2182.681</v>
      </c>
      <c r="C10" s="118">
        <v>243.16399999999999</v>
      </c>
    </row>
    <row r="11" spans="1:4" x14ac:dyDescent="0.25">
      <c r="A11" s="117" t="s">
        <v>206</v>
      </c>
      <c r="B11" s="118">
        <v>2176.8919999999998</v>
      </c>
      <c r="C11" s="118">
        <v>245.96799999999999</v>
      </c>
    </row>
    <row r="12" spans="1:4" x14ac:dyDescent="0.25">
      <c r="A12" s="117" t="s">
        <v>207</v>
      </c>
      <c r="B12" s="118">
        <v>2172.4319999999998</v>
      </c>
      <c r="C12" s="118">
        <v>249.58500000000001</v>
      </c>
    </row>
    <row r="13" spans="1:4" x14ac:dyDescent="0.25">
      <c r="A13" s="117" t="s">
        <v>208</v>
      </c>
      <c r="B13" s="118">
        <v>2206.4520000000002</v>
      </c>
      <c r="C13" s="118">
        <v>259.745</v>
      </c>
    </row>
    <row r="14" spans="1:4" ht="15" hidden="1" customHeight="1" x14ac:dyDescent="0.25">
      <c r="A14" s="117" t="s">
        <v>209</v>
      </c>
      <c r="B14" s="118">
        <v>2239.6819999999998</v>
      </c>
      <c r="C14" s="118">
        <v>265.74200000000002</v>
      </c>
    </row>
    <row r="15" spans="1:4" ht="15" hidden="1" customHeight="1" x14ac:dyDescent="0.25">
      <c r="A15" s="117" t="s">
        <v>210</v>
      </c>
      <c r="B15" s="118">
        <v>2276.69</v>
      </c>
      <c r="C15" s="118">
        <v>272.56700000000001</v>
      </c>
    </row>
    <row r="16" spans="1:4" ht="15" hidden="1" customHeight="1" x14ac:dyDescent="0.25">
      <c r="A16" s="117" t="s">
        <v>211</v>
      </c>
      <c r="B16" s="118">
        <v>2289.77</v>
      </c>
      <c r="C16" s="118">
        <v>279.19600000000003</v>
      </c>
    </row>
    <row r="17" spans="1:3" ht="15" hidden="1" customHeight="1" x14ac:dyDescent="0.25">
      <c r="A17" s="117" t="s">
        <v>212</v>
      </c>
      <c r="B17" s="118">
        <v>2292.364</v>
      </c>
      <c r="C17" s="118">
        <v>280.36599999999999</v>
      </c>
    </row>
    <row r="18" spans="1:3" ht="15" hidden="1" customHeight="1" x14ac:dyDescent="0.25">
      <c r="A18" s="117" t="s">
        <v>213</v>
      </c>
      <c r="B18" s="118">
        <v>2260.8069999999998</v>
      </c>
      <c r="C18" s="118">
        <v>275.03399999999999</v>
      </c>
    </row>
    <row r="19" spans="1:3" ht="15" hidden="1" customHeight="1" x14ac:dyDescent="0.25">
      <c r="A19" s="117" t="s">
        <v>214</v>
      </c>
      <c r="B19" s="118">
        <v>2253.1280000000002</v>
      </c>
      <c r="C19" s="118">
        <v>271.351</v>
      </c>
    </row>
    <row r="20" spans="1:3" ht="15" hidden="1" customHeight="1" x14ac:dyDescent="0.25">
      <c r="A20" s="117" t="s">
        <v>215</v>
      </c>
      <c r="B20" s="118">
        <v>2276.424</v>
      </c>
      <c r="C20" s="118">
        <v>272.88900000000001</v>
      </c>
    </row>
    <row r="21" spans="1:3" ht="15" hidden="1" customHeight="1" x14ac:dyDescent="0.25">
      <c r="A21" s="117" t="s">
        <v>216</v>
      </c>
      <c r="B21" s="118">
        <v>2257.3519999999999</v>
      </c>
      <c r="C21" s="118">
        <v>270.62700000000001</v>
      </c>
    </row>
    <row r="22" spans="1:3" ht="15" hidden="1" customHeight="1" x14ac:dyDescent="0.25">
      <c r="A22" s="117" t="s">
        <v>217</v>
      </c>
      <c r="B22" s="118">
        <v>2346.1039999999998</v>
      </c>
      <c r="C22" s="118">
        <v>280.82799999999997</v>
      </c>
    </row>
    <row r="23" spans="1:3" ht="15" hidden="1" customHeight="1" x14ac:dyDescent="0.25">
      <c r="A23" s="117" t="s">
        <v>218</v>
      </c>
      <c r="B23" s="118">
        <v>2417.6819999999998</v>
      </c>
      <c r="C23" s="118">
        <v>290.38299999999998</v>
      </c>
    </row>
    <row r="24" spans="1:3" ht="15" hidden="1" customHeight="1" x14ac:dyDescent="0.25">
      <c r="A24" s="117" t="s">
        <v>219</v>
      </c>
      <c r="B24" s="118">
        <v>2511.127</v>
      </c>
      <c r="C24" s="118">
        <v>308.15300000000002</v>
      </c>
    </row>
    <row r="25" spans="1:3" ht="15" hidden="1" customHeight="1" x14ac:dyDescent="0.25">
      <c r="A25" s="117" t="s">
        <v>220</v>
      </c>
      <c r="B25" s="118">
        <v>2559.2139999999999</v>
      </c>
      <c r="C25" s="118">
        <v>319.94499999999999</v>
      </c>
    </row>
    <row r="26" spans="1:3" ht="15" hidden="1" customHeight="1" x14ac:dyDescent="0.25">
      <c r="A26" s="117" t="s">
        <v>221</v>
      </c>
      <c r="B26" s="118">
        <v>2593.9670000000001</v>
      </c>
      <c r="C26" s="118">
        <v>336</v>
      </c>
    </row>
    <row r="27" spans="1:3" ht="15" hidden="1" customHeight="1" x14ac:dyDescent="0.25">
      <c r="A27" s="117" t="s">
        <v>222</v>
      </c>
      <c r="B27" s="118">
        <v>2638.8980000000001</v>
      </c>
      <c r="C27" s="118">
        <v>344.09</v>
      </c>
    </row>
    <row r="28" spans="1:3" ht="15" hidden="1" customHeight="1" x14ac:dyDescent="0.25">
      <c r="A28" s="117" t="s">
        <v>223</v>
      </c>
      <c r="B28" s="118">
        <v>2693.259</v>
      </c>
      <c r="C28" s="118">
        <v>351.38499999999999</v>
      </c>
    </row>
    <row r="29" spans="1:3" ht="15" hidden="1" customHeight="1" x14ac:dyDescent="0.25">
      <c r="A29" s="117" t="s">
        <v>224</v>
      </c>
      <c r="B29" s="118">
        <v>2699.1559999999999</v>
      </c>
      <c r="C29" s="118">
        <v>356.178</v>
      </c>
    </row>
    <row r="30" spans="1:3" ht="15" hidden="1" customHeight="1" x14ac:dyDescent="0.25">
      <c r="A30" s="117" t="s">
        <v>225</v>
      </c>
      <c r="B30" s="118">
        <v>2727.9540000000002</v>
      </c>
      <c r="C30" s="118">
        <v>359.82</v>
      </c>
    </row>
    <row r="31" spans="1:3" ht="15" hidden="1" customHeight="1" x14ac:dyDescent="0.25">
      <c r="A31" s="117" t="s">
        <v>226</v>
      </c>
      <c r="B31" s="118">
        <v>2733.8</v>
      </c>
      <c r="C31" s="118">
        <v>361.03</v>
      </c>
    </row>
    <row r="32" spans="1:3" ht="15" hidden="1" customHeight="1" x14ac:dyDescent="0.25">
      <c r="A32" s="117" t="s">
        <v>227</v>
      </c>
      <c r="B32" s="118">
        <v>2753.5169999999998</v>
      </c>
      <c r="C32" s="118">
        <v>367.70100000000002</v>
      </c>
    </row>
    <row r="33" spans="1:3" ht="15" hidden="1" customHeight="1" x14ac:dyDescent="0.25">
      <c r="A33" s="117" t="s">
        <v>228</v>
      </c>
      <c r="B33" s="118">
        <v>2843.9409999999998</v>
      </c>
      <c r="C33" s="118">
        <v>380.81200000000001</v>
      </c>
    </row>
    <row r="34" spans="1:3" ht="15" hidden="1" customHeight="1" x14ac:dyDescent="0.25">
      <c r="A34" s="117" t="s">
        <v>229</v>
      </c>
      <c r="B34" s="118">
        <v>2896.8110000000001</v>
      </c>
      <c r="C34" s="118">
        <v>387.98</v>
      </c>
    </row>
    <row r="35" spans="1:3" ht="15" hidden="1" customHeight="1" x14ac:dyDescent="0.25">
      <c r="A35" s="117" t="s">
        <v>230</v>
      </c>
      <c r="B35" s="118">
        <v>2919.2060000000001</v>
      </c>
      <c r="C35" s="118">
        <v>391.74900000000002</v>
      </c>
    </row>
    <row r="36" spans="1:3" ht="15" hidden="1" customHeight="1" x14ac:dyDescent="0.25">
      <c r="A36" s="117" t="s">
        <v>231</v>
      </c>
      <c r="B36" s="118">
        <v>2902.7849999999999</v>
      </c>
      <c r="C36" s="118">
        <v>391.17099999999999</v>
      </c>
    </row>
    <row r="37" spans="1:3" ht="15" hidden="1" customHeight="1" x14ac:dyDescent="0.25">
      <c r="A37" s="117" t="s">
        <v>232</v>
      </c>
      <c r="B37" s="118">
        <v>2858.8449999999998</v>
      </c>
      <c r="C37" s="118">
        <v>385.97</v>
      </c>
    </row>
    <row r="38" spans="1:3" ht="15" hidden="1" customHeight="1" x14ac:dyDescent="0.25">
      <c r="A38" s="117" t="s">
        <v>233</v>
      </c>
      <c r="B38" s="118">
        <v>2845.192</v>
      </c>
      <c r="C38" s="118">
        <v>385.34500000000003</v>
      </c>
    </row>
    <row r="39" spans="1:3" ht="15" hidden="1" customHeight="1" x14ac:dyDescent="0.25">
      <c r="A39" s="117" t="s">
        <v>234</v>
      </c>
      <c r="B39" s="118">
        <v>2848.3049999999998</v>
      </c>
      <c r="C39" s="118">
        <v>386.12099999999998</v>
      </c>
    </row>
    <row r="40" spans="1:3" ht="15" hidden="1" customHeight="1" x14ac:dyDescent="0.25">
      <c r="A40" s="117" t="s">
        <v>235</v>
      </c>
      <c r="B40" s="118">
        <v>2880.482</v>
      </c>
      <c r="C40" s="118">
        <v>390.99599999999998</v>
      </c>
    </row>
    <row r="41" spans="1:3" ht="15" hidden="1" customHeight="1" x14ac:dyDescent="0.25">
      <c r="A41" s="117" t="s">
        <v>236</v>
      </c>
      <c r="B41" s="118">
        <v>2936.8519999999999</v>
      </c>
      <c r="C41" s="118">
        <v>399.73399999999998</v>
      </c>
    </row>
    <row r="42" spans="1:3" ht="15" hidden="1" customHeight="1" x14ac:dyDescent="0.25">
      <c r="A42" s="117" t="s">
        <v>237</v>
      </c>
      <c r="B42" s="118">
        <v>3020.7460000000001</v>
      </c>
      <c r="C42" s="118">
        <v>413.07299999999998</v>
      </c>
    </row>
    <row r="43" spans="1:3" ht="15" hidden="1" customHeight="1" x14ac:dyDescent="0.25">
      <c r="A43" s="117" t="s">
        <v>238</v>
      </c>
      <c r="B43" s="118">
        <v>3069.91</v>
      </c>
      <c r="C43" s="118">
        <v>421.53199999999998</v>
      </c>
    </row>
    <row r="44" spans="1:3" ht="15" hidden="1" customHeight="1" x14ac:dyDescent="0.25">
      <c r="A44" s="117" t="s">
        <v>239</v>
      </c>
      <c r="B44" s="118">
        <v>3111.3789999999999</v>
      </c>
      <c r="C44" s="118">
        <v>430.221</v>
      </c>
    </row>
    <row r="45" spans="1:3" ht="15" hidden="1" customHeight="1" x14ac:dyDescent="0.25">
      <c r="A45" s="117" t="s">
        <v>240</v>
      </c>
      <c r="B45" s="118">
        <v>3130.0680000000002</v>
      </c>
      <c r="C45" s="118">
        <v>437.09199999999998</v>
      </c>
    </row>
    <row r="46" spans="1:3" ht="15" hidden="1" customHeight="1" x14ac:dyDescent="0.25">
      <c r="A46" s="117" t="s">
        <v>241</v>
      </c>
      <c r="B46" s="118">
        <v>3117.922</v>
      </c>
      <c r="C46" s="118">
        <v>439.74599999999998</v>
      </c>
    </row>
    <row r="47" spans="1:3" ht="15" hidden="1" customHeight="1" x14ac:dyDescent="0.25">
      <c r="A47" s="117" t="s">
        <v>242</v>
      </c>
      <c r="B47" s="118">
        <v>3143.694</v>
      </c>
      <c r="C47" s="118">
        <v>446.01</v>
      </c>
    </row>
    <row r="48" spans="1:3" ht="15" hidden="1" customHeight="1" x14ac:dyDescent="0.25">
      <c r="A48" s="117" t="s">
        <v>243</v>
      </c>
      <c r="B48" s="118">
        <v>3140.8739999999998</v>
      </c>
      <c r="C48" s="118">
        <v>451.19099999999997</v>
      </c>
    </row>
    <row r="49" spans="1:3" ht="15" hidden="1" customHeight="1" x14ac:dyDescent="0.25">
      <c r="A49" s="117" t="s">
        <v>244</v>
      </c>
      <c r="B49" s="118">
        <v>3192.57</v>
      </c>
      <c r="C49" s="118">
        <v>460.46300000000002</v>
      </c>
    </row>
    <row r="50" spans="1:3" ht="15" hidden="1" customHeight="1" x14ac:dyDescent="0.25">
      <c r="A50" s="117" t="s">
        <v>245</v>
      </c>
      <c r="B50" s="118">
        <v>3213.011</v>
      </c>
      <c r="C50" s="118">
        <v>469.779</v>
      </c>
    </row>
    <row r="51" spans="1:3" ht="15" hidden="1" customHeight="1" x14ac:dyDescent="0.25">
      <c r="A51" s="117" t="s">
        <v>246</v>
      </c>
      <c r="B51" s="118">
        <v>3205.97</v>
      </c>
      <c r="C51" s="118">
        <v>472.02499999999998</v>
      </c>
    </row>
    <row r="52" spans="1:3" ht="15" hidden="1" customHeight="1" x14ac:dyDescent="0.25">
      <c r="A52" s="117" t="s">
        <v>247</v>
      </c>
      <c r="B52" s="118">
        <v>3237.386</v>
      </c>
      <c r="C52" s="118">
        <v>479.49</v>
      </c>
    </row>
    <row r="53" spans="1:3" ht="15" hidden="1" customHeight="1" x14ac:dyDescent="0.25">
      <c r="A53" s="117" t="s">
        <v>248</v>
      </c>
      <c r="B53" s="118">
        <v>3203.8939999999998</v>
      </c>
      <c r="C53" s="118">
        <v>474.86399999999998</v>
      </c>
    </row>
    <row r="54" spans="1:3" ht="15" hidden="1" customHeight="1" x14ac:dyDescent="0.25">
      <c r="A54" s="117" t="s">
        <v>249</v>
      </c>
      <c r="B54" s="118">
        <v>3120.7240000000002</v>
      </c>
      <c r="C54" s="118">
        <v>467.54</v>
      </c>
    </row>
    <row r="55" spans="1:3" ht="15" hidden="1" customHeight="1" x14ac:dyDescent="0.25">
      <c r="A55" s="117" t="s">
        <v>250</v>
      </c>
      <c r="B55" s="118">
        <v>3141.2240000000002</v>
      </c>
      <c r="C55" s="118">
        <v>471.97800000000001</v>
      </c>
    </row>
    <row r="56" spans="1:3" ht="15" hidden="1" customHeight="1" x14ac:dyDescent="0.25">
      <c r="A56" s="117" t="s">
        <v>251</v>
      </c>
      <c r="B56" s="118">
        <v>3213.884</v>
      </c>
      <c r="C56" s="118">
        <v>485.84100000000001</v>
      </c>
    </row>
    <row r="57" spans="1:3" ht="15" hidden="1" customHeight="1" x14ac:dyDescent="0.25">
      <c r="A57" s="117" t="s">
        <v>252</v>
      </c>
      <c r="B57" s="118">
        <v>3289.0320000000002</v>
      </c>
      <c r="C57" s="118">
        <v>499.55500000000001</v>
      </c>
    </row>
    <row r="58" spans="1:3" ht="15" hidden="1" customHeight="1" x14ac:dyDescent="0.25">
      <c r="A58" s="117" t="s">
        <v>253</v>
      </c>
      <c r="B58" s="118">
        <v>3352.1289999999999</v>
      </c>
      <c r="C58" s="118">
        <v>510.33</v>
      </c>
    </row>
    <row r="59" spans="1:3" ht="15" hidden="1" customHeight="1" x14ac:dyDescent="0.25">
      <c r="A59" s="117" t="s">
        <v>254</v>
      </c>
      <c r="B59" s="118">
        <v>3427.6669999999999</v>
      </c>
      <c r="C59" s="118">
        <v>522.65300000000002</v>
      </c>
    </row>
    <row r="60" spans="1:3" ht="15" hidden="1" customHeight="1" x14ac:dyDescent="0.25">
      <c r="A60" s="117" t="s">
        <v>255</v>
      </c>
      <c r="B60" s="118">
        <v>3430.0569999999998</v>
      </c>
      <c r="C60" s="118">
        <v>525.03399999999999</v>
      </c>
    </row>
    <row r="61" spans="1:3" ht="15" hidden="1" customHeight="1" x14ac:dyDescent="0.25">
      <c r="A61" s="117" t="s">
        <v>256</v>
      </c>
      <c r="B61" s="118">
        <v>3439.8319999999999</v>
      </c>
      <c r="C61" s="118">
        <v>528.6</v>
      </c>
    </row>
    <row r="62" spans="1:3" ht="15" hidden="1" customHeight="1" x14ac:dyDescent="0.25">
      <c r="A62" s="117" t="s">
        <v>257</v>
      </c>
      <c r="B62" s="118">
        <v>3517.181</v>
      </c>
      <c r="C62" s="118">
        <v>542.64800000000002</v>
      </c>
    </row>
    <row r="63" spans="1:3" ht="15" hidden="1" customHeight="1" x14ac:dyDescent="0.25">
      <c r="A63" s="117" t="s">
        <v>258</v>
      </c>
      <c r="B63" s="118">
        <v>3498.2460000000001</v>
      </c>
      <c r="C63" s="118">
        <v>541.08000000000004</v>
      </c>
    </row>
    <row r="64" spans="1:3" ht="15" hidden="1" customHeight="1" x14ac:dyDescent="0.25">
      <c r="A64" s="117" t="s">
        <v>259</v>
      </c>
      <c r="B64" s="118">
        <v>3515.3850000000002</v>
      </c>
      <c r="C64" s="118">
        <v>545.60400000000004</v>
      </c>
    </row>
    <row r="65" spans="1:3" ht="15" hidden="1" customHeight="1" x14ac:dyDescent="0.25">
      <c r="A65" s="117" t="s">
        <v>260</v>
      </c>
      <c r="B65" s="118">
        <v>3470.2779999999998</v>
      </c>
      <c r="C65" s="118">
        <v>540.197</v>
      </c>
    </row>
    <row r="66" spans="1:3" ht="15" hidden="1" customHeight="1" x14ac:dyDescent="0.25">
      <c r="A66" s="117" t="s">
        <v>261</v>
      </c>
      <c r="B66" s="118">
        <v>3493.703</v>
      </c>
      <c r="C66" s="118">
        <v>545.01800000000003</v>
      </c>
    </row>
    <row r="67" spans="1:3" ht="15" hidden="1" customHeight="1" x14ac:dyDescent="0.25">
      <c r="A67" s="117" t="s">
        <v>262</v>
      </c>
      <c r="B67" s="118">
        <v>3553.0210000000002</v>
      </c>
      <c r="C67" s="118">
        <v>555.54499999999996</v>
      </c>
    </row>
    <row r="68" spans="1:3" ht="15" hidden="1" customHeight="1" x14ac:dyDescent="0.25">
      <c r="A68" s="117" t="s">
        <v>263</v>
      </c>
      <c r="B68" s="118">
        <v>3621.252</v>
      </c>
      <c r="C68" s="118">
        <v>567.66399999999999</v>
      </c>
    </row>
    <row r="69" spans="1:3" ht="15" hidden="1" customHeight="1" x14ac:dyDescent="0.25">
      <c r="A69" s="117" t="s">
        <v>264</v>
      </c>
      <c r="B69" s="118">
        <v>3692.2890000000002</v>
      </c>
      <c r="C69" s="118">
        <v>580.61199999999997</v>
      </c>
    </row>
    <row r="70" spans="1:3" ht="15" hidden="1" customHeight="1" x14ac:dyDescent="0.25">
      <c r="A70" s="117" t="s">
        <v>265</v>
      </c>
      <c r="B70" s="118">
        <v>3758.1469999999999</v>
      </c>
      <c r="C70" s="118">
        <v>594.01300000000003</v>
      </c>
    </row>
    <row r="71" spans="1:3" ht="15" hidden="1" customHeight="1" x14ac:dyDescent="0.25">
      <c r="A71" s="117" t="s">
        <v>266</v>
      </c>
      <c r="B71" s="118">
        <v>3792.1489999999999</v>
      </c>
      <c r="C71" s="118">
        <v>600.36599999999999</v>
      </c>
    </row>
    <row r="72" spans="1:3" ht="15" hidden="1" customHeight="1" x14ac:dyDescent="0.25">
      <c r="A72" s="117" t="s">
        <v>267</v>
      </c>
      <c r="B72" s="118">
        <v>3838.7759999999998</v>
      </c>
      <c r="C72" s="118">
        <v>609.02700000000004</v>
      </c>
    </row>
    <row r="73" spans="1:3" ht="15" hidden="1" customHeight="1" x14ac:dyDescent="0.25">
      <c r="A73" s="117" t="s">
        <v>268</v>
      </c>
      <c r="B73" s="118">
        <v>3851.4209999999998</v>
      </c>
      <c r="C73" s="118">
        <v>612.28</v>
      </c>
    </row>
    <row r="74" spans="1:3" ht="15" hidden="1" customHeight="1" x14ac:dyDescent="0.25">
      <c r="A74" s="117" t="s">
        <v>269</v>
      </c>
      <c r="B74" s="118">
        <v>3893.482</v>
      </c>
      <c r="C74" s="118">
        <v>621.67200000000003</v>
      </c>
    </row>
    <row r="75" spans="1:3" ht="15" hidden="1" customHeight="1" x14ac:dyDescent="0.25">
      <c r="A75" s="117" t="s">
        <v>270</v>
      </c>
      <c r="B75" s="118">
        <v>3937.183</v>
      </c>
      <c r="C75" s="118">
        <v>629.75199999999995</v>
      </c>
    </row>
    <row r="76" spans="1:3" ht="15" hidden="1" customHeight="1" x14ac:dyDescent="0.25">
      <c r="A76" s="117" t="s">
        <v>271</v>
      </c>
      <c r="B76" s="118">
        <v>4023.7550000000001</v>
      </c>
      <c r="C76" s="118">
        <v>644.44399999999996</v>
      </c>
    </row>
    <row r="77" spans="1:3" ht="15" hidden="1" customHeight="1" x14ac:dyDescent="0.25">
      <c r="A77" s="117" t="s">
        <v>272</v>
      </c>
      <c r="B77" s="118">
        <v>4050.1469999999999</v>
      </c>
      <c r="C77" s="118">
        <v>653.93799999999999</v>
      </c>
    </row>
    <row r="78" spans="1:3" ht="15" hidden="1" customHeight="1" x14ac:dyDescent="0.25">
      <c r="A78" s="117" t="s">
        <v>273</v>
      </c>
      <c r="B78" s="118">
        <v>4135.5529999999999</v>
      </c>
      <c r="C78" s="118">
        <v>669.822</v>
      </c>
    </row>
    <row r="79" spans="1:3" ht="15" hidden="1" customHeight="1" x14ac:dyDescent="0.25">
      <c r="A79" s="117" t="s">
        <v>274</v>
      </c>
      <c r="B79" s="118">
        <v>4180.5919999999996</v>
      </c>
      <c r="C79" s="118">
        <v>678.67399999999998</v>
      </c>
    </row>
    <row r="80" spans="1:3" ht="15" hidden="1" customHeight="1" x14ac:dyDescent="0.25">
      <c r="A80" s="117" t="s">
        <v>275</v>
      </c>
      <c r="B80" s="118">
        <v>4245.9179999999997</v>
      </c>
      <c r="C80" s="118">
        <v>692.03099999999995</v>
      </c>
    </row>
    <row r="81" spans="1:3" ht="15" hidden="1" customHeight="1" x14ac:dyDescent="0.25">
      <c r="A81" s="117" t="s">
        <v>276</v>
      </c>
      <c r="B81" s="118">
        <v>4259.0460000000003</v>
      </c>
      <c r="C81" s="118">
        <v>697.31899999999996</v>
      </c>
    </row>
    <row r="82" spans="1:3" ht="15" hidden="1" customHeight="1" x14ac:dyDescent="0.25">
      <c r="A82" s="117" t="s">
        <v>277</v>
      </c>
      <c r="B82" s="118">
        <v>4362.1109999999999</v>
      </c>
      <c r="C82" s="118">
        <v>717.79</v>
      </c>
    </row>
    <row r="83" spans="1:3" ht="15" hidden="1" customHeight="1" x14ac:dyDescent="0.25">
      <c r="A83" s="117" t="s">
        <v>278</v>
      </c>
      <c r="B83" s="118">
        <v>4417.2250000000004</v>
      </c>
      <c r="C83" s="118">
        <v>730.19100000000003</v>
      </c>
    </row>
    <row r="84" spans="1:3" ht="15" hidden="1" customHeight="1" x14ac:dyDescent="0.25">
      <c r="A84" s="117" t="s">
        <v>279</v>
      </c>
      <c r="B84" s="118">
        <v>4515.4269999999997</v>
      </c>
      <c r="C84" s="118">
        <v>749.32299999999998</v>
      </c>
    </row>
    <row r="85" spans="1:3" ht="15" hidden="1" customHeight="1" x14ac:dyDescent="0.25">
      <c r="A85" s="117" t="s">
        <v>280</v>
      </c>
      <c r="B85" s="118">
        <v>4619.4579999999996</v>
      </c>
      <c r="C85" s="118">
        <v>771.85699999999997</v>
      </c>
    </row>
    <row r="86" spans="1:3" ht="15" hidden="1" customHeight="1" x14ac:dyDescent="0.25">
      <c r="A86" s="117" t="s">
        <v>281</v>
      </c>
      <c r="B86" s="118">
        <v>4731.8879999999999</v>
      </c>
      <c r="C86" s="118">
        <v>795.73400000000004</v>
      </c>
    </row>
    <row r="87" spans="1:3" ht="15" hidden="1" customHeight="1" x14ac:dyDescent="0.25">
      <c r="A87" s="117" t="s">
        <v>282</v>
      </c>
      <c r="B87" s="118">
        <v>4748.0460000000003</v>
      </c>
      <c r="C87" s="118">
        <v>804.98099999999999</v>
      </c>
    </row>
    <row r="88" spans="1:3" ht="15" hidden="1" customHeight="1" x14ac:dyDescent="0.25">
      <c r="A88" s="117" t="s">
        <v>283</v>
      </c>
      <c r="B88" s="118">
        <v>4788.2539999999999</v>
      </c>
      <c r="C88" s="118">
        <v>819.63800000000003</v>
      </c>
    </row>
    <row r="89" spans="1:3" ht="15" hidden="1" customHeight="1" x14ac:dyDescent="0.25">
      <c r="A89" s="117" t="s">
        <v>284</v>
      </c>
      <c r="B89" s="118">
        <v>4827.5370000000003</v>
      </c>
      <c r="C89" s="118">
        <v>833.30200000000002</v>
      </c>
    </row>
    <row r="90" spans="1:3" ht="15" hidden="1" customHeight="1" x14ac:dyDescent="0.25">
      <c r="A90" s="117" t="s">
        <v>285</v>
      </c>
      <c r="B90" s="118">
        <v>4870.299</v>
      </c>
      <c r="C90" s="118">
        <v>844.17</v>
      </c>
    </row>
    <row r="91" spans="1:3" ht="15" hidden="1" customHeight="1" x14ac:dyDescent="0.25">
      <c r="A91" s="117" t="s">
        <v>286</v>
      </c>
      <c r="B91" s="118">
        <v>4873.2870000000003</v>
      </c>
      <c r="C91" s="118">
        <v>848.98299999999995</v>
      </c>
    </row>
    <row r="92" spans="1:3" ht="15" hidden="1" customHeight="1" x14ac:dyDescent="0.25">
      <c r="A92" s="117" t="s">
        <v>287</v>
      </c>
      <c r="B92" s="118">
        <v>4919.3919999999998</v>
      </c>
      <c r="C92" s="118">
        <v>865.23299999999995</v>
      </c>
    </row>
    <row r="93" spans="1:3" ht="15" hidden="1" customHeight="1" x14ac:dyDescent="0.25">
      <c r="A93" s="117" t="s">
        <v>288</v>
      </c>
      <c r="B93" s="118">
        <v>4956.4769999999999</v>
      </c>
      <c r="C93" s="118">
        <v>881.43899999999996</v>
      </c>
    </row>
    <row r="94" spans="1:3" ht="15" hidden="1" customHeight="1" x14ac:dyDescent="0.25">
      <c r="A94" s="117" t="s">
        <v>289</v>
      </c>
      <c r="B94" s="118">
        <v>5057.5529999999999</v>
      </c>
      <c r="C94" s="118">
        <v>909.38699999999994</v>
      </c>
    </row>
    <row r="95" spans="1:3" ht="15" hidden="1" customHeight="1" x14ac:dyDescent="0.25">
      <c r="A95" s="117" t="s">
        <v>290</v>
      </c>
      <c r="B95" s="118">
        <v>5142.0330000000004</v>
      </c>
      <c r="C95" s="118">
        <v>934.34400000000005</v>
      </c>
    </row>
    <row r="96" spans="1:3" ht="15" hidden="1" customHeight="1" x14ac:dyDescent="0.25">
      <c r="A96" s="117" t="s">
        <v>291</v>
      </c>
      <c r="B96" s="118">
        <v>5181.8590000000004</v>
      </c>
      <c r="C96" s="118">
        <v>950.82500000000005</v>
      </c>
    </row>
    <row r="97" spans="1:3" ht="15" hidden="1" customHeight="1" x14ac:dyDescent="0.25">
      <c r="A97" s="117" t="s">
        <v>292</v>
      </c>
      <c r="B97" s="118">
        <v>5202.2120000000004</v>
      </c>
      <c r="C97" s="118">
        <v>968.03</v>
      </c>
    </row>
    <row r="98" spans="1:3" ht="15" hidden="1" customHeight="1" x14ac:dyDescent="0.25">
      <c r="A98" s="117" t="s">
        <v>293</v>
      </c>
      <c r="B98" s="118">
        <v>5283.5969999999998</v>
      </c>
      <c r="C98" s="118">
        <v>993.33699999999999</v>
      </c>
    </row>
    <row r="99" spans="1:3" ht="15" hidden="1" customHeight="1" x14ac:dyDescent="0.25">
      <c r="A99" s="117" t="s">
        <v>294</v>
      </c>
      <c r="B99" s="118">
        <v>5299.625</v>
      </c>
      <c r="C99" s="118">
        <v>1009.02</v>
      </c>
    </row>
    <row r="100" spans="1:3" ht="15" hidden="1" customHeight="1" x14ac:dyDescent="0.25">
      <c r="A100" s="117" t="s">
        <v>295</v>
      </c>
      <c r="B100" s="118">
        <v>5334.6</v>
      </c>
      <c r="C100" s="118">
        <v>1029.9559999999999</v>
      </c>
    </row>
    <row r="101" spans="1:3" ht="15" hidden="1" customHeight="1" x14ac:dyDescent="0.25">
      <c r="A101" s="117" t="s">
        <v>296</v>
      </c>
      <c r="B101" s="118">
        <v>5308.5559999999996</v>
      </c>
      <c r="C101" s="118">
        <v>1038.1469999999999</v>
      </c>
    </row>
    <row r="102" spans="1:3" ht="15" hidden="1" customHeight="1" x14ac:dyDescent="0.25">
      <c r="A102" s="117" t="s">
        <v>297</v>
      </c>
      <c r="B102" s="118">
        <v>5300.652</v>
      </c>
      <c r="C102" s="118">
        <v>1051.2</v>
      </c>
    </row>
    <row r="103" spans="1:3" ht="15" hidden="1" customHeight="1" x14ac:dyDescent="0.25">
      <c r="A103" s="117" t="s">
        <v>298</v>
      </c>
      <c r="B103" s="118">
        <v>5308.1639999999998</v>
      </c>
      <c r="C103" s="118">
        <v>1067.375</v>
      </c>
    </row>
    <row r="104" spans="1:3" ht="15" hidden="1" customHeight="1" x14ac:dyDescent="0.25">
      <c r="A104" s="117" t="s">
        <v>299</v>
      </c>
      <c r="B104" s="118">
        <v>5357.0770000000002</v>
      </c>
      <c r="C104" s="118">
        <v>1086.059</v>
      </c>
    </row>
    <row r="105" spans="1:3" ht="15" hidden="1" customHeight="1" x14ac:dyDescent="0.25">
      <c r="A105" s="117" t="s">
        <v>300</v>
      </c>
      <c r="B105" s="118">
        <v>5299.6719999999996</v>
      </c>
      <c r="C105" s="118">
        <v>1088.6079999999999</v>
      </c>
    </row>
    <row r="106" spans="1:3" ht="15" hidden="1" customHeight="1" x14ac:dyDescent="0.25">
      <c r="A106" s="117" t="s">
        <v>301</v>
      </c>
      <c r="B106" s="118">
        <v>5443.6189999999997</v>
      </c>
      <c r="C106" s="118">
        <v>1135.1559999999999</v>
      </c>
    </row>
    <row r="107" spans="1:3" ht="15" hidden="1" customHeight="1" x14ac:dyDescent="0.25">
      <c r="A107" s="117" t="s">
        <v>302</v>
      </c>
      <c r="B107" s="118">
        <v>5473.0590000000002</v>
      </c>
      <c r="C107" s="118">
        <v>1156.271</v>
      </c>
    </row>
    <row r="108" spans="1:3" ht="15" hidden="1" customHeight="1" x14ac:dyDescent="0.25">
      <c r="A108" s="117" t="s">
        <v>303</v>
      </c>
      <c r="B108" s="118">
        <v>5518.0720000000001</v>
      </c>
      <c r="C108" s="118">
        <v>1177.675</v>
      </c>
    </row>
    <row r="109" spans="1:3" ht="15" hidden="1" customHeight="1" x14ac:dyDescent="0.25">
      <c r="A109" s="117" t="s">
        <v>304</v>
      </c>
      <c r="B109" s="118">
        <v>5531.0320000000002</v>
      </c>
      <c r="C109" s="118">
        <v>1190.297</v>
      </c>
    </row>
    <row r="110" spans="1:3" ht="15" hidden="1" customHeight="1" x14ac:dyDescent="0.25">
      <c r="A110" s="117" t="s">
        <v>305</v>
      </c>
      <c r="B110" s="118">
        <v>5632.6490000000003</v>
      </c>
      <c r="C110" s="118">
        <v>1230.6089999999999</v>
      </c>
    </row>
    <row r="111" spans="1:3" ht="15" hidden="1" customHeight="1" x14ac:dyDescent="0.25">
      <c r="A111" s="117" t="s">
        <v>306</v>
      </c>
      <c r="B111" s="118">
        <v>5760.47</v>
      </c>
      <c r="C111" s="118">
        <v>1266.3689999999999</v>
      </c>
    </row>
    <row r="112" spans="1:3" ht="15" hidden="1" customHeight="1" x14ac:dyDescent="0.25">
      <c r="A112" s="117" t="s">
        <v>307</v>
      </c>
      <c r="B112" s="118">
        <v>5814.8540000000003</v>
      </c>
      <c r="C112" s="118">
        <v>1290.566</v>
      </c>
    </row>
    <row r="113" spans="1:3" ht="15" hidden="1" customHeight="1" x14ac:dyDescent="0.25">
      <c r="A113" s="117" t="s">
        <v>308</v>
      </c>
      <c r="B113" s="118">
        <v>5912.22</v>
      </c>
      <c r="C113" s="118">
        <v>1328.904</v>
      </c>
    </row>
    <row r="114" spans="1:3" ht="15" hidden="1" customHeight="1" x14ac:dyDescent="0.25">
      <c r="A114" s="117" t="s">
        <v>309</v>
      </c>
      <c r="B114" s="118">
        <v>6058.5439999999999</v>
      </c>
      <c r="C114" s="118">
        <v>1377.49</v>
      </c>
    </row>
    <row r="115" spans="1:3" ht="15" hidden="1" customHeight="1" x14ac:dyDescent="0.25">
      <c r="A115" s="117" t="s">
        <v>310</v>
      </c>
      <c r="B115" s="118">
        <v>6124.5060000000003</v>
      </c>
      <c r="C115" s="118">
        <v>1413.8869999999999</v>
      </c>
    </row>
    <row r="116" spans="1:3" ht="15" hidden="1" customHeight="1" x14ac:dyDescent="0.25">
      <c r="A116" s="117" t="s">
        <v>311</v>
      </c>
      <c r="B116" s="118">
        <v>6092.3010000000004</v>
      </c>
      <c r="C116" s="118">
        <v>1433.838</v>
      </c>
    </row>
    <row r="117" spans="1:3" ht="15" hidden="1" customHeight="1" x14ac:dyDescent="0.25">
      <c r="A117" s="117" t="s">
        <v>312</v>
      </c>
      <c r="B117" s="118">
        <v>6150.1310000000003</v>
      </c>
      <c r="C117" s="118">
        <v>1476.289</v>
      </c>
    </row>
    <row r="118" spans="1:3" ht="15" hidden="1" customHeight="1" x14ac:dyDescent="0.25">
      <c r="A118" s="117" t="s">
        <v>313</v>
      </c>
      <c r="B118" s="118">
        <v>6097.2579999999998</v>
      </c>
      <c r="C118" s="118">
        <v>1491.2090000000001</v>
      </c>
    </row>
    <row r="119" spans="1:3" ht="15" hidden="1" customHeight="1" x14ac:dyDescent="0.25">
      <c r="A119" s="117" t="s">
        <v>314</v>
      </c>
      <c r="B119" s="118">
        <v>6111.7510000000002</v>
      </c>
      <c r="C119" s="118">
        <v>1530.056</v>
      </c>
    </row>
    <row r="120" spans="1:3" ht="15" hidden="1" customHeight="1" x14ac:dyDescent="0.25">
      <c r="A120" s="117" t="s">
        <v>315</v>
      </c>
      <c r="B120" s="118">
        <v>6053.9780000000001</v>
      </c>
      <c r="C120" s="118">
        <v>1560.0260000000001</v>
      </c>
    </row>
    <row r="121" spans="1:3" ht="15" hidden="1" customHeight="1" x14ac:dyDescent="0.25">
      <c r="A121" s="117" t="s">
        <v>316</v>
      </c>
      <c r="B121" s="118">
        <v>6030.4639999999999</v>
      </c>
      <c r="C121" s="118">
        <v>1599.6790000000001</v>
      </c>
    </row>
    <row r="122" spans="1:3" ht="15" hidden="1" customHeight="1" x14ac:dyDescent="0.25">
      <c r="A122" s="117" t="s">
        <v>317</v>
      </c>
      <c r="B122" s="118">
        <v>5957.0349999999999</v>
      </c>
      <c r="C122" s="118">
        <v>1616.116</v>
      </c>
    </row>
    <row r="123" spans="1:3" ht="15" hidden="1" customHeight="1" x14ac:dyDescent="0.25">
      <c r="A123" s="117" t="s">
        <v>318</v>
      </c>
      <c r="B123" s="118">
        <v>5999.61</v>
      </c>
      <c r="C123" s="118">
        <v>1651.8530000000001</v>
      </c>
    </row>
    <row r="124" spans="1:3" ht="15" hidden="1" customHeight="1" x14ac:dyDescent="0.25">
      <c r="A124" s="117" t="s">
        <v>319</v>
      </c>
      <c r="B124" s="118">
        <v>6102.326</v>
      </c>
      <c r="C124" s="118">
        <v>1709.82</v>
      </c>
    </row>
    <row r="125" spans="1:3" ht="15" hidden="1" customHeight="1" x14ac:dyDescent="0.25">
      <c r="A125" s="117" t="s">
        <v>320</v>
      </c>
      <c r="B125" s="118">
        <v>6184.53</v>
      </c>
      <c r="C125" s="118">
        <v>1761.8309999999999</v>
      </c>
    </row>
    <row r="126" spans="1:3" ht="15" hidden="1" customHeight="1" x14ac:dyDescent="0.25">
      <c r="A126" s="117" t="s">
        <v>321</v>
      </c>
      <c r="B126" s="118">
        <v>6323.6490000000003</v>
      </c>
      <c r="C126" s="118">
        <v>1820.4870000000001</v>
      </c>
    </row>
    <row r="127" spans="1:3" ht="15" hidden="1" customHeight="1" x14ac:dyDescent="0.25">
      <c r="A127" s="117" t="s">
        <v>322</v>
      </c>
      <c r="B127" s="118">
        <v>6370.0249999999996</v>
      </c>
      <c r="C127" s="118">
        <v>1852.3320000000001</v>
      </c>
    </row>
    <row r="128" spans="1:3" ht="15" hidden="1" customHeight="1" x14ac:dyDescent="0.25">
      <c r="A128" s="117" t="s">
        <v>323</v>
      </c>
      <c r="B128" s="118">
        <v>6404.8950000000004</v>
      </c>
      <c r="C128" s="118">
        <v>1886.558</v>
      </c>
    </row>
    <row r="129" spans="1:3" ht="15" hidden="1" customHeight="1" x14ac:dyDescent="0.25">
      <c r="A129" s="117" t="s">
        <v>324</v>
      </c>
      <c r="B129" s="118">
        <v>6451.1769999999997</v>
      </c>
      <c r="C129" s="118">
        <v>1934.2729999999999</v>
      </c>
    </row>
    <row r="130" spans="1:3" ht="15" hidden="1" customHeight="1" x14ac:dyDescent="0.25">
      <c r="A130" s="117" t="s">
        <v>325</v>
      </c>
      <c r="B130" s="118">
        <v>6527.7030000000004</v>
      </c>
      <c r="C130" s="118">
        <v>1988.6479999999999</v>
      </c>
    </row>
    <row r="131" spans="1:3" ht="15" hidden="1" customHeight="1" x14ac:dyDescent="0.25">
      <c r="A131" s="117" t="s">
        <v>326</v>
      </c>
      <c r="B131" s="118">
        <v>6654.4660000000003</v>
      </c>
      <c r="C131" s="118">
        <v>2055.9090000000001</v>
      </c>
    </row>
    <row r="132" spans="1:3" ht="15" hidden="1" customHeight="1" x14ac:dyDescent="0.25">
      <c r="A132" s="117" t="s">
        <v>327</v>
      </c>
      <c r="B132" s="118">
        <v>6774.4570000000003</v>
      </c>
      <c r="C132" s="118">
        <v>2118.473</v>
      </c>
    </row>
    <row r="133" spans="1:3" ht="15" hidden="1" customHeight="1" x14ac:dyDescent="0.25">
      <c r="A133" s="117" t="s">
        <v>328</v>
      </c>
      <c r="B133" s="118">
        <v>6774.5919999999996</v>
      </c>
      <c r="C133" s="118">
        <v>2164.27</v>
      </c>
    </row>
    <row r="134" spans="1:3" ht="15" hidden="1" customHeight="1" x14ac:dyDescent="0.25">
      <c r="A134" s="117" t="s">
        <v>329</v>
      </c>
      <c r="B134" s="118">
        <v>6796.26</v>
      </c>
      <c r="C134" s="118">
        <v>2202.7600000000002</v>
      </c>
    </row>
    <row r="135" spans="1:3" ht="15" hidden="1" customHeight="1" x14ac:dyDescent="0.25">
      <c r="A135" s="117" t="s">
        <v>330</v>
      </c>
      <c r="B135" s="118">
        <v>7058.92</v>
      </c>
      <c r="C135" s="118">
        <v>2331.6329999999998</v>
      </c>
    </row>
    <row r="136" spans="1:3" ht="15" hidden="1" customHeight="1" x14ac:dyDescent="0.25">
      <c r="A136" s="117" t="s">
        <v>331</v>
      </c>
      <c r="B136" s="118">
        <v>7129.915</v>
      </c>
      <c r="C136" s="118">
        <v>2395.0529999999999</v>
      </c>
    </row>
    <row r="137" spans="1:3" ht="15" hidden="1" customHeight="1" x14ac:dyDescent="0.25">
      <c r="A137" s="117" t="s">
        <v>332</v>
      </c>
      <c r="B137" s="118">
        <v>7225.75</v>
      </c>
      <c r="C137" s="118">
        <v>2476.9490000000001</v>
      </c>
    </row>
    <row r="138" spans="1:3" ht="15" hidden="1" customHeight="1" x14ac:dyDescent="0.25">
      <c r="A138" s="117" t="s">
        <v>333</v>
      </c>
      <c r="B138" s="118">
        <v>7238.7269999999999</v>
      </c>
      <c r="C138" s="118">
        <v>2526.61</v>
      </c>
    </row>
    <row r="139" spans="1:3" ht="15" hidden="1" customHeight="1" x14ac:dyDescent="0.25">
      <c r="A139" s="117" t="s">
        <v>334</v>
      </c>
      <c r="B139" s="118">
        <v>7246.4539999999997</v>
      </c>
      <c r="C139" s="118">
        <v>2591.2469999999998</v>
      </c>
    </row>
    <row r="140" spans="1:3" ht="15" hidden="1" customHeight="1" x14ac:dyDescent="0.25">
      <c r="A140" s="117" t="s">
        <v>335</v>
      </c>
      <c r="B140" s="118">
        <v>7300.2809999999999</v>
      </c>
      <c r="C140" s="118">
        <v>2667.5650000000001</v>
      </c>
    </row>
    <row r="141" spans="1:3" ht="15" hidden="1" customHeight="1" x14ac:dyDescent="0.25">
      <c r="A141" s="117" t="s">
        <v>336</v>
      </c>
      <c r="B141" s="118">
        <v>7318.5349999999999</v>
      </c>
      <c r="C141" s="118">
        <v>2723.8829999999998</v>
      </c>
    </row>
    <row r="142" spans="1:3" ht="15" hidden="1" customHeight="1" x14ac:dyDescent="0.25">
      <c r="A142" s="117" t="s">
        <v>337</v>
      </c>
      <c r="B142" s="118">
        <v>7341.5569999999998</v>
      </c>
      <c r="C142" s="118">
        <v>2789.8420000000001</v>
      </c>
    </row>
    <row r="143" spans="1:3" ht="15" hidden="1" customHeight="1" x14ac:dyDescent="0.25">
      <c r="A143" s="117" t="s">
        <v>338</v>
      </c>
      <c r="B143" s="118">
        <v>7190.2889999999998</v>
      </c>
      <c r="C143" s="118">
        <v>2797.3519999999999</v>
      </c>
    </row>
    <row r="144" spans="1:3" ht="15" hidden="1" customHeight="1" x14ac:dyDescent="0.25">
      <c r="A144" s="117" t="s">
        <v>339</v>
      </c>
      <c r="B144" s="118">
        <v>7181.7430000000004</v>
      </c>
      <c r="C144" s="118">
        <v>2856.4830000000002</v>
      </c>
    </row>
    <row r="145" spans="1:3" ht="15" hidden="1" customHeight="1" x14ac:dyDescent="0.25">
      <c r="A145" s="117" t="s">
        <v>340</v>
      </c>
      <c r="B145" s="118">
        <v>7315.6769999999997</v>
      </c>
      <c r="C145" s="118">
        <v>2985.5569999999998</v>
      </c>
    </row>
    <row r="146" spans="1:3" ht="15" hidden="1" customHeight="1" x14ac:dyDescent="0.25">
      <c r="A146" s="117" t="s">
        <v>341</v>
      </c>
      <c r="B146" s="118">
        <v>7459.0219999999999</v>
      </c>
      <c r="C146" s="118">
        <v>3124.2060000000001</v>
      </c>
    </row>
    <row r="147" spans="1:3" ht="15" hidden="1" customHeight="1" x14ac:dyDescent="0.25">
      <c r="A147" s="117" t="s">
        <v>342</v>
      </c>
      <c r="B147" s="118">
        <v>7403.7449999999999</v>
      </c>
      <c r="C147" s="118">
        <v>3162.5320000000002</v>
      </c>
    </row>
    <row r="148" spans="1:3" ht="15" hidden="1" customHeight="1" x14ac:dyDescent="0.25">
      <c r="A148" s="117" t="s">
        <v>343</v>
      </c>
      <c r="B148" s="118">
        <v>7492.4049999999997</v>
      </c>
      <c r="C148" s="118">
        <v>3260.6089999999999</v>
      </c>
    </row>
    <row r="149" spans="1:3" ht="15" hidden="1" customHeight="1" x14ac:dyDescent="0.25">
      <c r="A149" s="117" t="s">
        <v>344</v>
      </c>
      <c r="B149" s="118">
        <v>7410.768</v>
      </c>
      <c r="C149" s="118">
        <v>3280.8180000000002</v>
      </c>
    </row>
    <row r="150" spans="1:3" ht="15" hidden="1" customHeight="1" x14ac:dyDescent="0.25">
      <c r="A150" s="117" t="s">
        <v>345</v>
      </c>
      <c r="B150" s="118">
        <v>7295.6310000000003</v>
      </c>
      <c r="C150" s="118">
        <v>3274.3020000000001</v>
      </c>
    </row>
    <row r="151" spans="1:3" ht="15" hidden="1" customHeight="1" x14ac:dyDescent="0.25">
      <c r="A151" s="117" t="s">
        <v>346</v>
      </c>
      <c r="B151" s="118">
        <v>7328.9120000000003</v>
      </c>
      <c r="C151" s="118">
        <v>3331.9720000000002</v>
      </c>
    </row>
    <row r="152" spans="1:3" ht="15" hidden="1" customHeight="1" x14ac:dyDescent="0.25">
      <c r="A152" s="117" t="s">
        <v>347</v>
      </c>
      <c r="B152" s="118">
        <v>7300.8959999999997</v>
      </c>
      <c r="C152" s="118">
        <v>3366.3220000000001</v>
      </c>
    </row>
    <row r="153" spans="1:3" ht="15" hidden="1" customHeight="1" x14ac:dyDescent="0.25">
      <c r="A153" s="117" t="s">
        <v>348</v>
      </c>
      <c r="B153" s="118">
        <v>7303.817</v>
      </c>
      <c r="C153" s="118">
        <v>3402.5610000000001</v>
      </c>
    </row>
    <row r="154" spans="1:3" ht="15" hidden="1" customHeight="1" x14ac:dyDescent="0.25">
      <c r="A154" s="117" t="s">
        <v>349</v>
      </c>
      <c r="B154" s="118">
        <v>7400.0659999999998</v>
      </c>
      <c r="C154" s="118">
        <v>3473.413</v>
      </c>
    </row>
    <row r="155" spans="1:3" ht="15" hidden="1" customHeight="1" x14ac:dyDescent="0.25">
      <c r="A155" s="117" t="s">
        <v>350</v>
      </c>
      <c r="B155" s="118">
        <v>7568.4560000000001</v>
      </c>
      <c r="C155" s="118">
        <v>3578.848</v>
      </c>
    </row>
    <row r="156" spans="1:3" ht="15" hidden="1" customHeight="1" x14ac:dyDescent="0.25">
      <c r="A156" s="117" t="s">
        <v>351</v>
      </c>
      <c r="B156" s="118">
        <v>7719.7460000000001</v>
      </c>
      <c r="C156" s="118">
        <v>3689.1790000000001</v>
      </c>
    </row>
    <row r="157" spans="1:3" ht="15" hidden="1" customHeight="1" x14ac:dyDescent="0.25">
      <c r="A157" s="117" t="s">
        <v>352</v>
      </c>
      <c r="B157" s="118">
        <v>7880.7939999999999</v>
      </c>
      <c r="C157" s="118">
        <v>3794.7060000000001</v>
      </c>
    </row>
    <row r="158" spans="1:3" ht="15" hidden="1" customHeight="1" x14ac:dyDescent="0.25">
      <c r="A158" s="117" t="s">
        <v>353</v>
      </c>
      <c r="B158" s="118">
        <v>8034.8469999999998</v>
      </c>
      <c r="C158" s="118">
        <v>3908.0540000000001</v>
      </c>
    </row>
    <row r="159" spans="1:3" ht="15" hidden="1" customHeight="1" x14ac:dyDescent="0.25">
      <c r="A159" s="117" t="s">
        <v>354</v>
      </c>
      <c r="B159" s="118">
        <v>8173.67</v>
      </c>
      <c r="C159" s="118">
        <v>4009.6010000000001</v>
      </c>
    </row>
    <row r="160" spans="1:3" ht="15" hidden="1" customHeight="1" x14ac:dyDescent="0.25">
      <c r="A160" s="117" t="s">
        <v>355</v>
      </c>
      <c r="B160" s="118">
        <v>8252.4650000000001</v>
      </c>
      <c r="C160" s="118">
        <v>4084.25</v>
      </c>
    </row>
    <row r="161" spans="1:3" ht="15" hidden="1" customHeight="1" x14ac:dyDescent="0.25">
      <c r="A161" s="117" t="s">
        <v>356</v>
      </c>
      <c r="B161" s="118">
        <v>8320.1990000000005</v>
      </c>
      <c r="C161" s="118">
        <v>4148.5510000000004</v>
      </c>
    </row>
    <row r="162" spans="1:3" ht="15" hidden="1" customHeight="1" x14ac:dyDescent="0.25">
      <c r="A162" s="117" t="s">
        <v>357</v>
      </c>
      <c r="B162" s="118">
        <v>8400.82</v>
      </c>
      <c r="C162" s="118">
        <v>4230.1679999999997</v>
      </c>
    </row>
    <row r="163" spans="1:3" ht="15" hidden="1" customHeight="1" x14ac:dyDescent="0.25">
      <c r="A163" s="117" t="s">
        <v>358</v>
      </c>
      <c r="B163" s="118">
        <v>8474.7870000000003</v>
      </c>
      <c r="C163" s="118">
        <v>4294.8869999999997</v>
      </c>
    </row>
    <row r="164" spans="1:3" ht="15" hidden="1" customHeight="1" x14ac:dyDescent="0.25">
      <c r="A164" s="117" t="s">
        <v>359</v>
      </c>
      <c r="B164" s="118">
        <v>8604.2199999999993</v>
      </c>
      <c r="C164" s="118">
        <v>4386.7730000000001</v>
      </c>
    </row>
    <row r="165" spans="1:3" ht="15" hidden="1" customHeight="1" x14ac:dyDescent="0.25">
      <c r="A165" s="117" t="s">
        <v>360</v>
      </c>
      <c r="B165" s="118">
        <v>8668.1880000000001</v>
      </c>
      <c r="C165" s="118">
        <v>4444.0940000000001</v>
      </c>
    </row>
    <row r="166" spans="1:3" ht="15" hidden="1" customHeight="1" x14ac:dyDescent="0.25">
      <c r="A166" s="117" t="s">
        <v>361</v>
      </c>
      <c r="B166" s="118">
        <v>8749.1270000000004</v>
      </c>
      <c r="C166" s="118">
        <v>4507.8940000000002</v>
      </c>
    </row>
    <row r="167" spans="1:3" ht="15" hidden="1" customHeight="1" x14ac:dyDescent="0.25">
      <c r="A167" s="117" t="s">
        <v>362</v>
      </c>
      <c r="B167" s="118">
        <v>8788.5239999999994</v>
      </c>
      <c r="C167" s="118">
        <v>4545.34</v>
      </c>
    </row>
    <row r="168" spans="1:3" ht="15" hidden="1" customHeight="1" x14ac:dyDescent="0.25">
      <c r="A168" s="117" t="s">
        <v>363</v>
      </c>
      <c r="B168" s="118">
        <v>8872.6010000000006</v>
      </c>
      <c r="C168" s="118">
        <v>4607.6689999999999</v>
      </c>
    </row>
    <row r="169" spans="1:3" ht="15" hidden="1" customHeight="1" x14ac:dyDescent="0.25">
      <c r="A169" s="117" t="s">
        <v>364</v>
      </c>
      <c r="B169" s="118">
        <v>8920.1929999999993</v>
      </c>
      <c r="C169" s="118">
        <v>4657.6270000000004</v>
      </c>
    </row>
    <row r="170" spans="1:3" ht="15" hidden="1" customHeight="1" x14ac:dyDescent="0.25">
      <c r="A170" s="117" t="s">
        <v>365</v>
      </c>
      <c r="B170" s="118">
        <v>8986.3670000000002</v>
      </c>
      <c r="C170" s="118">
        <v>4722.1559999999999</v>
      </c>
    </row>
    <row r="171" spans="1:3" ht="15" hidden="1" customHeight="1" x14ac:dyDescent="0.25">
      <c r="A171" s="117" t="s">
        <v>366</v>
      </c>
      <c r="B171" s="118">
        <v>9083.2559999999994</v>
      </c>
      <c r="C171" s="118">
        <v>4806.16</v>
      </c>
    </row>
    <row r="172" spans="1:3" ht="15" hidden="1" customHeight="1" x14ac:dyDescent="0.25">
      <c r="A172" s="117" t="s">
        <v>367</v>
      </c>
      <c r="B172" s="118">
        <v>9162.0239999999994</v>
      </c>
      <c r="C172" s="118">
        <v>4884.5550000000003</v>
      </c>
    </row>
    <row r="173" spans="1:3" ht="15" hidden="1" customHeight="1" x14ac:dyDescent="0.25">
      <c r="A173" s="117" t="s">
        <v>368</v>
      </c>
      <c r="B173" s="118">
        <v>9319.3320000000003</v>
      </c>
      <c r="C173" s="118">
        <v>5007.9939999999997</v>
      </c>
    </row>
    <row r="174" spans="1:3" ht="15" hidden="1" customHeight="1" x14ac:dyDescent="0.25">
      <c r="A174" s="117" t="s">
        <v>369</v>
      </c>
      <c r="B174" s="118">
        <v>9367.5020000000004</v>
      </c>
      <c r="C174" s="118">
        <v>5073.3720000000003</v>
      </c>
    </row>
    <row r="175" spans="1:3" ht="15" hidden="1" customHeight="1" x14ac:dyDescent="0.25">
      <c r="A175" s="117" t="s">
        <v>370</v>
      </c>
      <c r="B175" s="118">
        <v>9490.5939999999991</v>
      </c>
      <c r="C175" s="118">
        <v>5190.0360000000001</v>
      </c>
    </row>
    <row r="176" spans="1:3" ht="15" hidden="1" customHeight="1" x14ac:dyDescent="0.25">
      <c r="A176" s="117" t="s">
        <v>371</v>
      </c>
      <c r="B176" s="118">
        <v>9546.2060000000001</v>
      </c>
      <c r="C176" s="118">
        <v>5282.835</v>
      </c>
    </row>
    <row r="177" spans="1:3" ht="15" hidden="1" customHeight="1" x14ac:dyDescent="0.25">
      <c r="A177" s="117" t="s">
        <v>372</v>
      </c>
      <c r="B177" s="118">
        <v>9673.4050000000007</v>
      </c>
      <c r="C177" s="118">
        <v>5399.509</v>
      </c>
    </row>
    <row r="178" spans="1:3" ht="15" hidden="1" customHeight="1" x14ac:dyDescent="0.25">
      <c r="A178" s="117" t="s">
        <v>373</v>
      </c>
      <c r="B178" s="118">
        <v>9771.7250000000004</v>
      </c>
      <c r="C178" s="118">
        <v>5511.2529999999997</v>
      </c>
    </row>
    <row r="179" spans="1:3" ht="15" hidden="1" customHeight="1" x14ac:dyDescent="0.25">
      <c r="A179" s="117" t="s">
        <v>374</v>
      </c>
      <c r="B179" s="118">
        <v>9846.2929999999997</v>
      </c>
      <c r="C179" s="118">
        <v>5612.4629999999997</v>
      </c>
    </row>
    <row r="180" spans="1:3" ht="15" hidden="1" customHeight="1" x14ac:dyDescent="0.25">
      <c r="A180" s="117" t="s">
        <v>375</v>
      </c>
      <c r="B180" s="118">
        <v>9919.2279999999992</v>
      </c>
      <c r="C180" s="118">
        <v>5695.3649999999998</v>
      </c>
    </row>
    <row r="181" spans="1:3" ht="15" hidden="1" customHeight="1" x14ac:dyDescent="0.25">
      <c r="A181" s="117" t="s">
        <v>376</v>
      </c>
      <c r="B181" s="118">
        <v>9938.7669999999998</v>
      </c>
      <c r="C181" s="118">
        <v>5747.2370000000001</v>
      </c>
    </row>
    <row r="182" spans="1:3" ht="15" hidden="1" customHeight="1" x14ac:dyDescent="0.25">
      <c r="A182" s="117" t="s">
        <v>377</v>
      </c>
      <c r="B182" s="118">
        <v>10047.386</v>
      </c>
      <c r="C182" s="118">
        <v>5872.701</v>
      </c>
    </row>
    <row r="183" spans="1:3" ht="15" hidden="1" customHeight="1" x14ac:dyDescent="0.25">
      <c r="A183" s="117" t="s">
        <v>378</v>
      </c>
      <c r="B183" s="118">
        <v>10083.855</v>
      </c>
      <c r="C183" s="118">
        <v>5960.0280000000002</v>
      </c>
    </row>
    <row r="184" spans="1:3" ht="15" hidden="1" customHeight="1" x14ac:dyDescent="0.25">
      <c r="A184" s="117" t="s">
        <v>379</v>
      </c>
      <c r="B184" s="118">
        <v>10090.569</v>
      </c>
      <c r="C184" s="118">
        <v>6015.116</v>
      </c>
    </row>
    <row r="185" spans="1:3" ht="15" hidden="1" customHeight="1" x14ac:dyDescent="0.25">
      <c r="A185" s="117" t="s">
        <v>380</v>
      </c>
      <c r="B185" s="118">
        <v>9998.7039999999997</v>
      </c>
      <c r="C185" s="118">
        <v>6004.7330000000002</v>
      </c>
    </row>
    <row r="186" spans="1:3" ht="15" hidden="1" customHeight="1" x14ac:dyDescent="0.25">
      <c r="A186" s="117" t="s">
        <v>381</v>
      </c>
      <c r="B186" s="118">
        <v>9951.9159999999993</v>
      </c>
      <c r="C186" s="118">
        <v>6035.1779999999999</v>
      </c>
    </row>
    <row r="187" spans="1:3" ht="15" hidden="1" customHeight="1" x14ac:dyDescent="0.25">
      <c r="A187" s="117" t="s">
        <v>382</v>
      </c>
      <c r="B187" s="118">
        <v>10029.51</v>
      </c>
      <c r="C187" s="118">
        <v>6126.8620000000001</v>
      </c>
    </row>
    <row r="188" spans="1:3" ht="15" hidden="1" customHeight="1" x14ac:dyDescent="0.25">
      <c r="A188" s="117" t="s">
        <v>383</v>
      </c>
      <c r="B188" s="118">
        <v>10080.195</v>
      </c>
      <c r="C188" s="118">
        <v>6205.9369999999999</v>
      </c>
    </row>
    <row r="189" spans="1:3" ht="15" hidden="1" customHeight="1" x14ac:dyDescent="0.25">
      <c r="A189" s="117" t="s">
        <v>384</v>
      </c>
      <c r="B189" s="118">
        <v>10115.329</v>
      </c>
      <c r="C189" s="118">
        <v>6264.54</v>
      </c>
    </row>
    <row r="190" spans="1:3" ht="15" hidden="1" customHeight="1" x14ac:dyDescent="0.25">
      <c r="A190" s="117" t="s">
        <v>385</v>
      </c>
      <c r="B190" s="118">
        <v>10236.434999999999</v>
      </c>
      <c r="C190" s="118">
        <v>6363.1019999999999</v>
      </c>
    </row>
    <row r="191" spans="1:3" ht="15" hidden="1" customHeight="1" x14ac:dyDescent="0.25">
      <c r="A191" s="117" t="s">
        <v>386</v>
      </c>
      <c r="B191" s="118">
        <v>10347.429</v>
      </c>
      <c r="C191" s="118">
        <v>6470.7629999999999</v>
      </c>
    </row>
    <row r="192" spans="1:3" ht="15" hidden="1" customHeight="1" x14ac:dyDescent="0.25">
      <c r="A192" s="117" t="s">
        <v>387</v>
      </c>
      <c r="B192" s="118">
        <v>10449.673000000001</v>
      </c>
      <c r="C192" s="118">
        <v>6566.6409999999996</v>
      </c>
    </row>
    <row r="193" spans="1:3" ht="15" hidden="1" customHeight="1" x14ac:dyDescent="0.25">
      <c r="A193" s="117" t="s">
        <v>388</v>
      </c>
      <c r="B193" s="118">
        <v>10558.647999999999</v>
      </c>
      <c r="C193" s="118">
        <v>6680.8029999999999</v>
      </c>
    </row>
    <row r="194" spans="1:3" ht="15" hidden="1" customHeight="1" x14ac:dyDescent="0.25">
      <c r="A194" s="117" t="s">
        <v>389</v>
      </c>
      <c r="B194" s="118">
        <v>10576.275</v>
      </c>
      <c r="C194" s="118">
        <v>6729.4589999999998</v>
      </c>
    </row>
    <row r="195" spans="1:3" ht="15" hidden="1" customHeight="1" x14ac:dyDescent="0.25">
      <c r="A195" s="117" t="s">
        <v>390</v>
      </c>
      <c r="B195" s="118">
        <v>10637.847</v>
      </c>
      <c r="C195" s="118">
        <v>6808.9390000000003</v>
      </c>
    </row>
    <row r="196" spans="1:3" ht="15" hidden="1" customHeight="1" x14ac:dyDescent="0.25">
      <c r="A196" s="117" t="s">
        <v>391</v>
      </c>
      <c r="B196" s="118">
        <v>10688.606</v>
      </c>
      <c r="C196" s="118">
        <v>6882.098</v>
      </c>
    </row>
    <row r="197" spans="1:3" ht="15" hidden="1" customHeight="1" x14ac:dyDescent="0.25">
      <c r="A197" s="117" t="s">
        <v>392</v>
      </c>
      <c r="B197" s="118">
        <v>10833.986999999999</v>
      </c>
      <c r="C197" s="118">
        <v>7013.7380000000003</v>
      </c>
    </row>
    <row r="198" spans="1:3" ht="15" hidden="1" customHeight="1" x14ac:dyDescent="0.25">
      <c r="A198" s="117" t="s">
        <v>393</v>
      </c>
      <c r="B198" s="118">
        <v>10939.116</v>
      </c>
      <c r="C198" s="118">
        <v>7115.652</v>
      </c>
    </row>
    <row r="199" spans="1:3" ht="15" hidden="1" customHeight="1" x14ac:dyDescent="0.25">
      <c r="A199" s="117" t="s">
        <v>394</v>
      </c>
      <c r="B199" s="118">
        <v>11087.361000000001</v>
      </c>
      <c r="C199" s="118">
        <v>7246.9309999999996</v>
      </c>
    </row>
    <row r="200" spans="1:3" ht="15" hidden="1" customHeight="1" x14ac:dyDescent="0.25">
      <c r="A200" s="117" t="s">
        <v>395</v>
      </c>
      <c r="B200" s="118">
        <v>11152.175999999999</v>
      </c>
      <c r="C200" s="118">
        <v>7331.0749999999998</v>
      </c>
    </row>
    <row r="201" spans="1:3" ht="15" hidden="1" customHeight="1" x14ac:dyDescent="0.25">
      <c r="A201" s="117" t="s">
        <v>396</v>
      </c>
      <c r="B201" s="118">
        <v>11279.932000000001</v>
      </c>
      <c r="C201" s="118">
        <v>7455.2879999999996</v>
      </c>
    </row>
    <row r="202" spans="1:3" ht="15" hidden="1" customHeight="1" x14ac:dyDescent="0.25">
      <c r="A202" s="117" t="s">
        <v>397</v>
      </c>
      <c r="B202" s="118">
        <v>11319.950999999999</v>
      </c>
      <c r="C202" s="118">
        <v>7522.2889999999998</v>
      </c>
    </row>
    <row r="203" spans="1:3" ht="15" hidden="1" customHeight="1" x14ac:dyDescent="0.25">
      <c r="A203" s="117" t="s">
        <v>398</v>
      </c>
      <c r="B203" s="118">
        <v>11353.721</v>
      </c>
      <c r="C203" s="118">
        <v>7580.9970000000003</v>
      </c>
    </row>
    <row r="204" spans="1:3" ht="15" hidden="1" customHeight="1" x14ac:dyDescent="0.25">
      <c r="A204" s="117" t="s">
        <v>399</v>
      </c>
      <c r="B204" s="118">
        <v>11450.31</v>
      </c>
      <c r="C204" s="118">
        <v>7683.125</v>
      </c>
    </row>
    <row r="205" spans="1:3" ht="15" hidden="1" customHeight="1" x14ac:dyDescent="0.25">
      <c r="A205" s="117" t="s">
        <v>400</v>
      </c>
      <c r="B205" s="118">
        <v>11528.066999999999</v>
      </c>
      <c r="C205" s="118">
        <v>7772.5860000000002</v>
      </c>
    </row>
    <row r="206" spans="1:3" ht="15" hidden="1" customHeight="1" x14ac:dyDescent="0.25">
      <c r="A206" s="117" t="s">
        <v>401</v>
      </c>
      <c r="B206" s="118">
        <v>11614.418</v>
      </c>
      <c r="C206" s="118">
        <v>7868.4679999999998</v>
      </c>
    </row>
    <row r="207" spans="1:3" ht="15" hidden="1" customHeight="1" x14ac:dyDescent="0.25">
      <c r="A207" s="117" t="s">
        <v>402</v>
      </c>
      <c r="B207" s="118">
        <v>11808.14</v>
      </c>
      <c r="C207" s="118">
        <v>8032.84</v>
      </c>
    </row>
    <row r="208" spans="1:3" ht="15" hidden="1" customHeight="1" x14ac:dyDescent="0.25">
      <c r="A208" s="117" t="s">
        <v>403</v>
      </c>
      <c r="B208" s="118">
        <v>11914.063</v>
      </c>
      <c r="C208" s="118">
        <v>8131.4080000000004</v>
      </c>
    </row>
    <row r="209" spans="1:3" ht="15" hidden="1" customHeight="1" x14ac:dyDescent="0.25">
      <c r="A209" s="117" t="s">
        <v>404</v>
      </c>
      <c r="B209" s="118">
        <v>12037.775</v>
      </c>
      <c r="C209" s="118">
        <v>8259.7710000000006</v>
      </c>
    </row>
    <row r="210" spans="1:3" ht="15" hidden="1" customHeight="1" x14ac:dyDescent="0.25">
      <c r="A210" s="117" t="s">
        <v>405</v>
      </c>
      <c r="B210" s="118">
        <v>12115.472</v>
      </c>
      <c r="C210" s="118">
        <v>8362.6550000000007</v>
      </c>
    </row>
    <row r="211" spans="1:3" ht="15" hidden="1" customHeight="1" x14ac:dyDescent="0.25">
      <c r="A211" s="117" t="s">
        <v>406</v>
      </c>
      <c r="B211" s="118">
        <v>12317.221</v>
      </c>
      <c r="C211" s="118">
        <v>8518.8250000000007</v>
      </c>
    </row>
    <row r="212" spans="1:3" ht="15" hidden="1" customHeight="1" x14ac:dyDescent="0.25">
      <c r="A212" s="117" t="s">
        <v>407</v>
      </c>
      <c r="B212" s="118">
        <v>12471.01</v>
      </c>
      <c r="C212" s="118">
        <v>8662.8230000000003</v>
      </c>
    </row>
    <row r="213" spans="1:3" ht="15" hidden="1" customHeight="1" x14ac:dyDescent="0.25">
      <c r="A213" s="117" t="s">
        <v>408</v>
      </c>
      <c r="B213" s="118">
        <v>12577.495000000001</v>
      </c>
      <c r="C213" s="118">
        <v>8765.9069999999992</v>
      </c>
    </row>
    <row r="214" spans="1:3" ht="15" hidden="1" customHeight="1" x14ac:dyDescent="0.25">
      <c r="A214" s="117" t="s">
        <v>409</v>
      </c>
      <c r="B214" s="118">
        <v>12703.742</v>
      </c>
      <c r="C214" s="118">
        <v>8866.48</v>
      </c>
    </row>
    <row r="215" spans="1:3" ht="15" hidden="1" customHeight="1" x14ac:dyDescent="0.25">
      <c r="A215" s="117" t="s">
        <v>410</v>
      </c>
      <c r="B215" s="118">
        <v>12821.339</v>
      </c>
      <c r="C215" s="118">
        <v>8969.6990000000005</v>
      </c>
    </row>
    <row r="216" spans="1:3" ht="15" hidden="1" customHeight="1" x14ac:dyDescent="0.25">
      <c r="A216" s="117" t="s">
        <v>411</v>
      </c>
      <c r="B216" s="118">
        <v>12982.752</v>
      </c>
      <c r="C216" s="118">
        <v>9121.0969999999998</v>
      </c>
    </row>
    <row r="217" spans="1:3" ht="15" hidden="1" customHeight="1" x14ac:dyDescent="0.25">
      <c r="A217" s="117" t="s">
        <v>412</v>
      </c>
      <c r="B217" s="118">
        <v>13191.67</v>
      </c>
      <c r="C217" s="118">
        <v>9293.991</v>
      </c>
    </row>
    <row r="218" spans="1:3" ht="15" hidden="1" customHeight="1" x14ac:dyDescent="0.25">
      <c r="A218" s="117" t="s">
        <v>413</v>
      </c>
      <c r="B218" s="118">
        <v>13315.597</v>
      </c>
      <c r="C218" s="118">
        <v>9411.6820000000007</v>
      </c>
    </row>
    <row r="219" spans="1:3" ht="15" hidden="1" customHeight="1" x14ac:dyDescent="0.25">
      <c r="A219" s="117" t="s">
        <v>414</v>
      </c>
      <c r="B219" s="118">
        <v>13426.748</v>
      </c>
      <c r="C219" s="118">
        <v>9526.2099999999991</v>
      </c>
    </row>
    <row r="220" spans="1:3" ht="15" hidden="1" customHeight="1" x14ac:dyDescent="0.25">
      <c r="A220" s="117" t="s">
        <v>415</v>
      </c>
      <c r="B220" s="118">
        <v>13604.771000000001</v>
      </c>
      <c r="C220" s="118">
        <v>9686.6260000000002</v>
      </c>
    </row>
    <row r="221" spans="1:3" ht="15" hidden="1" customHeight="1" x14ac:dyDescent="0.25">
      <c r="A221" s="117" t="s">
        <v>416</v>
      </c>
      <c r="B221" s="118">
        <v>13827.98</v>
      </c>
      <c r="C221" s="118">
        <v>9900.1689999999999</v>
      </c>
    </row>
    <row r="222" spans="1:3" ht="15" hidden="1" customHeight="1" x14ac:dyDescent="0.25">
      <c r="A222" s="117" t="s">
        <v>417</v>
      </c>
      <c r="B222" s="118">
        <v>13878.147000000001</v>
      </c>
      <c r="C222" s="118">
        <v>10002.179</v>
      </c>
    </row>
    <row r="223" spans="1:3" ht="15" hidden="1" customHeight="1" x14ac:dyDescent="0.25">
      <c r="A223" s="117" t="s">
        <v>418</v>
      </c>
      <c r="B223" s="118">
        <v>14130.907999999999</v>
      </c>
      <c r="C223" s="118">
        <v>10247.719999999999</v>
      </c>
    </row>
    <row r="224" spans="1:3" ht="15" hidden="1" customHeight="1" x14ac:dyDescent="0.25">
      <c r="A224" s="117" t="s">
        <v>419</v>
      </c>
      <c r="B224" s="118">
        <v>14145.312</v>
      </c>
      <c r="C224" s="118">
        <v>10318.165000000001</v>
      </c>
    </row>
    <row r="225" spans="1:3" ht="15" hidden="1" customHeight="1" x14ac:dyDescent="0.25">
      <c r="A225" s="117" t="s">
        <v>420</v>
      </c>
      <c r="B225" s="118">
        <v>14229.764999999999</v>
      </c>
      <c r="C225" s="118">
        <v>10435.744000000001</v>
      </c>
    </row>
    <row r="226" spans="1:3" ht="15" hidden="1" customHeight="1" x14ac:dyDescent="0.25">
      <c r="A226" s="117" t="s">
        <v>421</v>
      </c>
      <c r="B226" s="118">
        <v>14183.12</v>
      </c>
      <c r="C226" s="118">
        <v>10470.231</v>
      </c>
    </row>
    <row r="227" spans="1:3" ht="15" hidden="1" customHeight="1" x14ac:dyDescent="0.25">
      <c r="A227" s="117" t="s">
        <v>422</v>
      </c>
      <c r="B227" s="118">
        <v>14271.694</v>
      </c>
      <c r="C227" s="118">
        <v>10599</v>
      </c>
    </row>
    <row r="228" spans="1:3" ht="15" hidden="1" customHeight="1" x14ac:dyDescent="0.25">
      <c r="A228" s="117" t="s">
        <v>423</v>
      </c>
      <c r="B228" s="118">
        <v>14214.516</v>
      </c>
      <c r="C228" s="118">
        <v>10598.02</v>
      </c>
    </row>
    <row r="229" spans="1:3" ht="15" hidden="1" customHeight="1" x14ac:dyDescent="0.25">
      <c r="A229" s="117" t="s">
        <v>424</v>
      </c>
      <c r="B229" s="118">
        <v>14253.574000000001</v>
      </c>
      <c r="C229" s="118">
        <v>10660.465</v>
      </c>
    </row>
    <row r="230" spans="1:3" ht="15" hidden="1" customHeight="1" x14ac:dyDescent="0.25">
      <c r="A230" s="117" t="s">
        <v>425</v>
      </c>
      <c r="B230" s="118">
        <v>14372.785</v>
      </c>
      <c r="C230" s="118">
        <v>10783.5</v>
      </c>
    </row>
    <row r="231" spans="1:3" ht="15" hidden="1" customHeight="1" x14ac:dyDescent="0.25">
      <c r="A231" s="117" t="s">
        <v>426</v>
      </c>
      <c r="B231" s="118">
        <v>14460.848</v>
      </c>
      <c r="C231" s="118">
        <v>10887.46</v>
      </c>
    </row>
    <row r="232" spans="1:3" ht="15" hidden="1" customHeight="1" x14ac:dyDescent="0.25">
      <c r="A232" s="117" t="s">
        <v>427</v>
      </c>
      <c r="B232" s="118">
        <v>14519.633</v>
      </c>
      <c r="C232" s="118">
        <v>10984.04</v>
      </c>
    </row>
    <row r="233" spans="1:3" ht="15" hidden="1" customHeight="1" x14ac:dyDescent="0.25">
      <c r="A233" s="117" t="s">
        <v>428</v>
      </c>
      <c r="B233" s="118">
        <v>14537.58</v>
      </c>
      <c r="C233" s="118">
        <v>11061.433000000001</v>
      </c>
    </row>
    <row r="234" spans="1:3" ht="15" hidden="1" customHeight="1" x14ac:dyDescent="0.25">
      <c r="A234" s="117" t="s">
        <v>429</v>
      </c>
      <c r="B234" s="118">
        <v>14614.141</v>
      </c>
      <c r="C234" s="118">
        <v>11174.129000000001</v>
      </c>
    </row>
    <row r="235" spans="1:3" ht="15" hidden="1" customHeight="1" x14ac:dyDescent="0.25">
      <c r="A235" s="117" t="s">
        <v>430</v>
      </c>
      <c r="B235" s="118">
        <v>14743.566999999999</v>
      </c>
      <c r="C235" s="118">
        <v>11312.766</v>
      </c>
    </row>
    <row r="236" spans="1:3" ht="15" hidden="1" customHeight="1" x14ac:dyDescent="0.25">
      <c r="A236" s="117" t="s">
        <v>431</v>
      </c>
      <c r="B236" s="118">
        <v>14988.781999999999</v>
      </c>
      <c r="C236" s="118">
        <v>11566.669</v>
      </c>
    </row>
    <row r="237" spans="1:3" ht="15" hidden="1" customHeight="1" x14ac:dyDescent="0.25">
      <c r="A237" s="117" t="s">
        <v>432</v>
      </c>
      <c r="B237" s="118">
        <v>15162.76</v>
      </c>
      <c r="C237" s="118">
        <v>11772.234</v>
      </c>
    </row>
    <row r="238" spans="1:3" ht="15" hidden="1" customHeight="1" x14ac:dyDescent="0.25">
      <c r="A238" s="117" t="s">
        <v>433</v>
      </c>
      <c r="B238" s="118">
        <v>15248.68</v>
      </c>
      <c r="C238" s="118">
        <v>11923.447</v>
      </c>
    </row>
    <row r="239" spans="1:3" ht="15" hidden="1" customHeight="1" x14ac:dyDescent="0.25">
      <c r="A239" s="117" t="s">
        <v>434</v>
      </c>
      <c r="B239" s="118">
        <v>15366.85</v>
      </c>
      <c r="C239" s="118">
        <v>12112.815000000001</v>
      </c>
    </row>
    <row r="240" spans="1:3" ht="15" hidden="1" customHeight="1" x14ac:dyDescent="0.25">
      <c r="A240" s="117" t="s">
        <v>435</v>
      </c>
      <c r="B240" s="118">
        <v>15512.619000000001</v>
      </c>
      <c r="C240" s="118">
        <v>12305.307000000001</v>
      </c>
    </row>
    <row r="241" spans="1:3" ht="15" hidden="1" customHeight="1" x14ac:dyDescent="0.25">
      <c r="A241" s="117" t="s">
        <v>436</v>
      </c>
      <c r="B241" s="118">
        <v>15670.88</v>
      </c>
      <c r="C241" s="118">
        <v>12527.214</v>
      </c>
    </row>
    <row r="242" spans="1:3" ht="15" hidden="1" customHeight="1" x14ac:dyDescent="0.25">
      <c r="A242" s="117" t="s">
        <v>437</v>
      </c>
      <c r="B242" s="118">
        <v>15844.727000000001</v>
      </c>
      <c r="C242" s="118">
        <v>12767.286</v>
      </c>
    </row>
    <row r="243" spans="1:3" ht="15" hidden="1" customHeight="1" x14ac:dyDescent="0.25">
      <c r="A243" s="117" t="s">
        <v>438</v>
      </c>
      <c r="B243" s="118">
        <v>15922.781999999999</v>
      </c>
      <c r="C243" s="118">
        <v>12922.656000000001</v>
      </c>
    </row>
    <row r="244" spans="1:3" ht="15" hidden="1" customHeight="1" x14ac:dyDescent="0.25">
      <c r="A244" s="117" t="s">
        <v>439</v>
      </c>
      <c r="B244" s="118">
        <v>16047.587</v>
      </c>
      <c r="C244" s="118">
        <v>13142.642</v>
      </c>
    </row>
    <row r="245" spans="1:3" ht="15" hidden="1" customHeight="1" x14ac:dyDescent="0.25">
      <c r="A245" s="117" t="s">
        <v>440</v>
      </c>
      <c r="B245" s="118">
        <v>16136.734</v>
      </c>
      <c r="C245" s="118">
        <v>13324.204</v>
      </c>
    </row>
    <row r="246" spans="1:3" ht="15" hidden="1" customHeight="1" x14ac:dyDescent="0.25">
      <c r="A246" s="117" t="s">
        <v>441</v>
      </c>
      <c r="B246" s="118">
        <v>16353.834999999999</v>
      </c>
      <c r="C246" s="118">
        <v>13599.16</v>
      </c>
    </row>
    <row r="247" spans="1:3" ht="15" hidden="1" customHeight="1" x14ac:dyDescent="0.25">
      <c r="A247" s="117" t="s">
        <v>442</v>
      </c>
      <c r="B247" s="118">
        <v>16396.151000000002</v>
      </c>
      <c r="C247" s="118">
        <v>13753.424000000001</v>
      </c>
    </row>
    <row r="248" spans="1:3" ht="15" hidden="1" customHeight="1" x14ac:dyDescent="0.25">
      <c r="A248" s="117" t="s">
        <v>443</v>
      </c>
      <c r="B248" s="118">
        <v>16420.738000000001</v>
      </c>
      <c r="C248" s="118">
        <v>13870.188</v>
      </c>
    </row>
    <row r="249" spans="1:3" ht="15" hidden="1" customHeight="1" x14ac:dyDescent="0.25">
      <c r="A249" s="117" t="s">
        <v>444</v>
      </c>
      <c r="B249" s="118">
        <v>16561.866000000002</v>
      </c>
      <c r="C249" s="118">
        <v>14039.56</v>
      </c>
    </row>
    <row r="250" spans="1:3" ht="15" hidden="1" customHeight="1" x14ac:dyDescent="0.25">
      <c r="A250" s="117" t="s">
        <v>445</v>
      </c>
      <c r="B250" s="118">
        <v>16611.689999999999</v>
      </c>
      <c r="C250" s="118">
        <v>14215.651</v>
      </c>
    </row>
    <row r="251" spans="1:3" ht="15" hidden="1" customHeight="1" x14ac:dyDescent="0.25">
      <c r="A251" s="117" t="s">
        <v>446</v>
      </c>
      <c r="B251" s="118">
        <v>16713.313999999998</v>
      </c>
      <c r="C251" s="118">
        <v>14402.082</v>
      </c>
    </row>
    <row r="252" spans="1:3" ht="15" hidden="1" customHeight="1" x14ac:dyDescent="0.25">
      <c r="A252" s="117" t="s">
        <v>447</v>
      </c>
      <c r="B252" s="118">
        <v>16809.587</v>
      </c>
      <c r="C252" s="118">
        <v>14564.117</v>
      </c>
    </row>
    <row r="253" spans="1:3" ht="15" hidden="1" customHeight="1" x14ac:dyDescent="0.25">
      <c r="A253" s="117" t="s">
        <v>448</v>
      </c>
      <c r="B253" s="118">
        <v>16915.190999999999</v>
      </c>
      <c r="C253" s="118">
        <v>14715.058000000001</v>
      </c>
    </row>
    <row r="254" spans="1:3" ht="15" hidden="1" customHeight="1" x14ac:dyDescent="0.25">
      <c r="A254" s="117" t="s">
        <v>449</v>
      </c>
      <c r="B254" s="118">
        <v>16843.003000000001</v>
      </c>
      <c r="C254" s="118">
        <v>14706.538</v>
      </c>
    </row>
    <row r="255" spans="1:3" ht="15" hidden="1" customHeight="1" x14ac:dyDescent="0.25">
      <c r="A255" s="117" t="s">
        <v>450</v>
      </c>
      <c r="B255" s="118">
        <v>16943.291000000001</v>
      </c>
      <c r="C255" s="118">
        <v>14865.700999999999</v>
      </c>
    </row>
    <row r="256" spans="1:3" ht="15" hidden="1" customHeight="1" x14ac:dyDescent="0.25">
      <c r="A256" s="117" t="s">
        <v>451</v>
      </c>
      <c r="B256" s="118">
        <v>16854.294999999998</v>
      </c>
      <c r="C256" s="118">
        <v>14898.999</v>
      </c>
    </row>
    <row r="257" spans="1:3" ht="15" hidden="1" customHeight="1" x14ac:dyDescent="0.25">
      <c r="A257" s="117" t="s">
        <v>452</v>
      </c>
      <c r="B257" s="118">
        <v>16485.349999999999</v>
      </c>
      <c r="C257" s="118">
        <v>14608.209000000001</v>
      </c>
    </row>
    <row r="258" spans="1:3" ht="15" hidden="1" customHeight="1" x14ac:dyDescent="0.25">
      <c r="A258" s="117" t="s">
        <v>453</v>
      </c>
      <c r="B258" s="118">
        <v>16298.262000000001</v>
      </c>
      <c r="C258" s="118">
        <v>14430.902</v>
      </c>
    </row>
    <row r="259" spans="1:3" ht="15" hidden="1" customHeight="1" x14ac:dyDescent="0.25">
      <c r="A259" s="117" t="s">
        <v>454</v>
      </c>
      <c r="B259" s="118">
        <v>16269.145</v>
      </c>
      <c r="C259" s="118">
        <v>14381.236000000001</v>
      </c>
    </row>
    <row r="260" spans="1:3" ht="15" hidden="1" customHeight="1" x14ac:dyDescent="0.25">
      <c r="A260" s="117" t="s">
        <v>455</v>
      </c>
      <c r="B260" s="118">
        <v>16326.281000000001</v>
      </c>
      <c r="C260" s="118">
        <v>14448.882</v>
      </c>
    </row>
    <row r="261" spans="1:3" ht="15" hidden="1" customHeight="1" x14ac:dyDescent="0.25">
      <c r="A261" s="117" t="s">
        <v>456</v>
      </c>
      <c r="B261" s="118">
        <v>16502.754000000001</v>
      </c>
      <c r="C261" s="118">
        <v>14651.249</v>
      </c>
    </row>
    <row r="262" spans="1:3" ht="15" hidden="1" customHeight="1" x14ac:dyDescent="0.25">
      <c r="A262" s="117" t="s">
        <v>457</v>
      </c>
      <c r="B262" s="118">
        <v>16582.71</v>
      </c>
      <c r="C262" s="118">
        <v>14764.61</v>
      </c>
    </row>
    <row r="263" spans="1:3" ht="15" hidden="1" customHeight="1" x14ac:dyDescent="0.25">
      <c r="A263" s="117" t="s">
        <v>458</v>
      </c>
      <c r="B263" s="118">
        <v>16743.162</v>
      </c>
      <c r="C263" s="118">
        <v>14980.192999999999</v>
      </c>
    </row>
    <row r="264" spans="1:3" ht="15" hidden="1" customHeight="1" x14ac:dyDescent="0.25">
      <c r="A264" s="117" t="s">
        <v>459</v>
      </c>
      <c r="B264" s="118">
        <v>16872.266</v>
      </c>
      <c r="C264" s="118">
        <v>15141.607</v>
      </c>
    </row>
    <row r="265" spans="1:3" ht="15" hidden="1" customHeight="1" x14ac:dyDescent="0.25">
      <c r="A265" s="117" t="s">
        <v>460</v>
      </c>
      <c r="B265" s="118">
        <v>16960.864000000001</v>
      </c>
      <c r="C265" s="118">
        <v>15309.474</v>
      </c>
    </row>
    <row r="266" spans="1:3" ht="15" hidden="1" customHeight="1" x14ac:dyDescent="0.25">
      <c r="A266" s="117" t="s">
        <v>461</v>
      </c>
      <c r="B266" s="118">
        <v>16920.632000000001</v>
      </c>
      <c r="C266" s="118">
        <v>15351.448</v>
      </c>
    </row>
    <row r="267" spans="1:3" ht="15" hidden="1" customHeight="1" x14ac:dyDescent="0.25">
      <c r="A267" s="117" t="s">
        <v>462</v>
      </c>
      <c r="B267" s="118">
        <v>17035.114000000001</v>
      </c>
      <c r="C267" s="118">
        <v>15557.539000000001</v>
      </c>
    </row>
    <row r="268" spans="1:3" ht="15" hidden="1" customHeight="1" x14ac:dyDescent="0.25">
      <c r="A268" s="117" t="s">
        <v>463</v>
      </c>
      <c r="B268" s="118">
        <v>17031.312999999998</v>
      </c>
      <c r="C268" s="118">
        <v>15647.68</v>
      </c>
    </row>
    <row r="269" spans="1:3" ht="15" hidden="1" customHeight="1" x14ac:dyDescent="0.25">
      <c r="A269" s="117" t="s">
        <v>464</v>
      </c>
      <c r="B269" s="118">
        <v>17222.582999999999</v>
      </c>
      <c r="C269" s="118">
        <v>15842.259</v>
      </c>
    </row>
    <row r="270" spans="1:3" ht="15" hidden="1" customHeight="1" x14ac:dyDescent="0.25">
      <c r="A270" s="117" t="s">
        <v>465</v>
      </c>
      <c r="B270" s="118">
        <v>17367.009999999998</v>
      </c>
      <c r="C270" s="118">
        <v>16068.805</v>
      </c>
    </row>
    <row r="271" spans="1:3" ht="15" hidden="1" customHeight="1" x14ac:dyDescent="0.25">
      <c r="A271" s="117" t="s">
        <v>466</v>
      </c>
      <c r="B271" s="118">
        <v>17444.525000000001</v>
      </c>
      <c r="C271" s="118">
        <v>16207.115</v>
      </c>
    </row>
    <row r="272" spans="1:3" ht="15" hidden="1" customHeight="1" x14ac:dyDescent="0.25">
      <c r="A272" s="117" t="s">
        <v>467</v>
      </c>
      <c r="B272" s="118">
        <v>17469.650000000001</v>
      </c>
      <c r="C272" s="118">
        <v>16319.540999999999</v>
      </c>
    </row>
    <row r="273" spans="1:3" ht="15" hidden="1" customHeight="1" x14ac:dyDescent="0.25">
      <c r="A273" s="117" t="s">
        <v>468</v>
      </c>
      <c r="B273" s="118">
        <v>17489.851999999999</v>
      </c>
      <c r="C273" s="118">
        <v>16420.419000000002</v>
      </c>
    </row>
    <row r="274" spans="1:3" ht="15" hidden="1" customHeight="1" x14ac:dyDescent="0.25">
      <c r="A274" s="117" t="s">
        <v>469</v>
      </c>
      <c r="B274" s="118">
        <v>17662.400000000001</v>
      </c>
      <c r="C274" s="118">
        <v>16648.188999999998</v>
      </c>
    </row>
    <row r="275" spans="1:3" ht="15" hidden="1" customHeight="1" x14ac:dyDescent="0.25">
      <c r="A275" s="117" t="s">
        <v>470</v>
      </c>
      <c r="B275" s="118">
        <v>17709.670999999998</v>
      </c>
      <c r="C275" s="118">
        <v>16728.687000000002</v>
      </c>
    </row>
    <row r="276" spans="1:3" ht="15" hidden="1" customHeight="1" x14ac:dyDescent="0.25">
      <c r="A276" s="117" t="s">
        <v>471</v>
      </c>
      <c r="B276" s="118">
        <v>17860.45</v>
      </c>
      <c r="C276" s="118">
        <v>16953.838</v>
      </c>
    </row>
    <row r="277" spans="1:3" ht="15" hidden="1" customHeight="1" x14ac:dyDescent="0.25">
      <c r="A277" s="117" t="s">
        <v>472</v>
      </c>
      <c r="B277" s="118">
        <v>18016.147000000001</v>
      </c>
      <c r="C277" s="118">
        <v>17192.019</v>
      </c>
    </row>
    <row r="278" spans="1:3" ht="15" hidden="1" customHeight="1" x14ac:dyDescent="0.25">
      <c r="A278" s="117" t="s">
        <v>473</v>
      </c>
      <c r="B278" s="118">
        <v>17953.973999999998</v>
      </c>
      <c r="C278" s="118">
        <v>17197.738000000001</v>
      </c>
    </row>
    <row r="279" spans="1:3" ht="15" hidden="1" customHeight="1" x14ac:dyDescent="0.25">
      <c r="A279" s="117" t="s">
        <v>474</v>
      </c>
      <c r="B279" s="118">
        <v>18185.911</v>
      </c>
      <c r="C279" s="118">
        <v>17518.508000000002</v>
      </c>
    </row>
    <row r="280" spans="1:3" ht="15" hidden="1" customHeight="1" x14ac:dyDescent="0.25">
      <c r="A280" s="117" t="s">
        <v>475</v>
      </c>
      <c r="B280" s="118">
        <v>18406.940999999999</v>
      </c>
      <c r="C280" s="118">
        <v>17804.227999999999</v>
      </c>
    </row>
    <row r="281" spans="1:3" ht="15" hidden="1" customHeight="1" x14ac:dyDescent="0.25">
      <c r="A281" s="117" t="s">
        <v>476</v>
      </c>
      <c r="B281" s="118">
        <v>18500.030999999999</v>
      </c>
      <c r="C281" s="118">
        <v>17912.079000000002</v>
      </c>
    </row>
    <row r="282" spans="1:3" ht="15" hidden="1" customHeight="1" x14ac:dyDescent="0.25">
      <c r="A282" s="117" t="s">
        <v>477</v>
      </c>
      <c r="B282" s="118">
        <v>18666.620999999999</v>
      </c>
      <c r="C282" s="118">
        <v>18063.528999999999</v>
      </c>
    </row>
    <row r="283" spans="1:3" ht="15" hidden="1" customHeight="1" x14ac:dyDescent="0.25">
      <c r="A283" s="117" t="s">
        <v>478</v>
      </c>
      <c r="B283" s="118">
        <v>18782.242999999999</v>
      </c>
      <c r="C283" s="118">
        <v>18279.784</v>
      </c>
    </row>
    <row r="284" spans="1:3" ht="15" hidden="1" customHeight="1" x14ac:dyDescent="0.25">
      <c r="A284" s="117" t="s">
        <v>479</v>
      </c>
      <c r="B284" s="118">
        <v>18857.418000000001</v>
      </c>
      <c r="C284" s="118">
        <v>18401.626</v>
      </c>
    </row>
    <row r="285" spans="1:3" ht="15" hidden="1" customHeight="1" x14ac:dyDescent="0.25">
      <c r="A285" s="117" t="s">
        <v>480</v>
      </c>
      <c r="B285" s="118">
        <v>18892.205999999998</v>
      </c>
      <c r="C285" s="118">
        <v>18435.136999999999</v>
      </c>
    </row>
    <row r="286" spans="1:3" ht="15" hidden="1" customHeight="1" x14ac:dyDescent="0.25">
      <c r="A286" s="117" t="s">
        <v>481</v>
      </c>
      <c r="B286" s="118">
        <v>19001.689999999999</v>
      </c>
      <c r="C286" s="118">
        <v>18525.933000000001</v>
      </c>
    </row>
    <row r="287" spans="1:3" ht="15" hidden="1" customHeight="1" x14ac:dyDescent="0.25">
      <c r="A287" s="117" t="s">
        <v>482</v>
      </c>
      <c r="B287" s="118">
        <v>19062.708999999999</v>
      </c>
      <c r="C287" s="118">
        <v>18711.702000000001</v>
      </c>
    </row>
    <row r="288" spans="1:3" ht="15" hidden="1" customHeight="1" x14ac:dyDescent="0.25">
      <c r="A288" s="117" t="s">
        <v>483</v>
      </c>
      <c r="B288" s="118">
        <v>19197.937999999998</v>
      </c>
      <c r="C288" s="118">
        <v>18892.638999999999</v>
      </c>
    </row>
    <row r="289" spans="1:3" ht="15" hidden="1" customHeight="1" x14ac:dyDescent="0.25">
      <c r="A289" s="117" t="s">
        <v>484</v>
      </c>
      <c r="B289" s="118">
        <v>19304.351999999999</v>
      </c>
      <c r="C289" s="118">
        <v>19089.379000000001</v>
      </c>
    </row>
    <row r="290" spans="1:3" ht="15" hidden="1" customHeight="1" x14ac:dyDescent="0.25">
      <c r="A290" s="117" t="s">
        <v>485</v>
      </c>
      <c r="B290" s="118">
        <v>19398.343000000001</v>
      </c>
      <c r="C290" s="118">
        <v>19280.083999999999</v>
      </c>
    </row>
    <row r="291" spans="1:3" ht="15" hidden="1" customHeight="1" x14ac:dyDescent="0.25">
      <c r="A291" s="117" t="s">
        <v>486</v>
      </c>
      <c r="B291" s="118">
        <v>19506.949000000001</v>
      </c>
      <c r="C291" s="118">
        <v>19438.643</v>
      </c>
    </row>
    <row r="292" spans="1:3" ht="15" hidden="1" customHeight="1" x14ac:dyDescent="0.25">
      <c r="A292" s="117" t="s">
        <v>487</v>
      </c>
      <c r="B292" s="118">
        <v>19660.766</v>
      </c>
      <c r="C292" s="118">
        <v>19692.595000000001</v>
      </c>
    </row>
    <row r="293" spans="1:3" ht="15" hidden="1" customHeight="1" x14ac:dyDescent="0.25">
      <c r="A293" s="117" t="s">
        <v>488</v>
      </c>
      <c r="B293" s="118">
        <v>19882.351999999999</v>
      </c>
      <c r="C293" s="118">
        <v>20037.088</v>
      </c>
    </row>
    <row r="294" spans="1:3" ht="15" hidden="1" customHeight="1" x14ac:dyDescent="0.25">
      <c r="A294" s="117" t="s">
        <v>489</v>
      </c>
      <c r="B294" s="118">
        <v>20044.077000000001</v>
      </c>
      <c r="C294" s="118">
        <v>20328.553</v>
      </c>
    </row>
    <row r="295" spans="1:3" ht="15" hidden="1" customHeight="1" x14ac:dyDescent="0.25">
      <c r="A295" s="117" t="s">
        <v>490</v>
      </c>
      <c r="B295" s="118">
        <v>20150.475999999999</v>
      </c>
      <c r="C295" s="118">
        <v>20580.912</v>
      </c>
    </row>
    <row r="296" spans="1:3" ht="15" hidden="1" customHeight="1" x14ac:dyDescent="0.25">
      <c r="A296" s="117" t="s">
        <v>491</v>
      </c>
      <c r="B296" s="118">
        <v>20276.153999999999</v>
      </c>
      <c r="C296" s="118">
        <v>20798.73</v>
      </c>
    </row>
    <row r="297" spans="1:3" ht="15" hidden="1" customHeight="1" x14ac:dyDescent="0.25">
      <c r="A297" s="117" t="s">
        <v>492</v>
      </c>
      <c r="B297" s="118">
        <v>20304.874</v>
      </c>
      <c r="C297" s="118">
        <v>20917.866999999998</v>
      </c>
    </row>
    <row r="298" spans="1:3" ht="15" hidden="1" customHeight="1" x14ac:dyDescent="0.25">
      <c r="A298" s="117" t="s">
        <v>493</v>
      </c>
      <c r="B298" s="118">
        <v>20431.641</v>
      </c>
      <c r="C298" s="118">
        <v>21111.599999999999</v>
      </c>
    </row>
    <row r="299" spans="1:3" ht="15" hidden="1" customHeight="1" x14ac:dyDescent="0.25">
      <c r="A299" s="117" t="s">
        <v>494</v>
      </c>
      <c r="B299" s="118">
        <v>20602.275000000001</v>
      </c>
      <c r="C299" s="118">
        <v>21397.937999999998</v>
      </c>
    </row>
    <row r="300" spans="1:3" ht="15" hidden="1" customHeight="1" x14ac:dyDescent="0.25">
      <c r="A300" s="117" t="s">
        <v>495</v>
      </c>
      <c r="B300" s="118">
        <v>20843.322</v>
      </c>
      <c r="C300" s="118">
        <v>21717.170999999998</v>
      </c>
    </row>
    <row r="301" spans="1:3" ht="15" hidden="1" customHeight="1" x14ac:dyDescent="0.25">
      <c r="A301" s="117" t="s">
        <v>496</v>
      </c>
      <c r="B301" s="118">
        <v>20985.448</v>
      </c>
      <c r="C301" s="118">
        <v>21933.217000000001</v>
      </c>
    </row>
    <row r="302" spans="1:3" hidden="1" x14ac:dyDescent="0.25">
      <c r="A302" s="117" t="s">
        <v>497</v>
      </c>
      <c r="B302" s="118">
        <v>20693.238000000001</v>
      </c>
      <c r="C302" s="118">
        <v>21727.656999999999</v>
      </c>
    </row>
    <row r="303" spans="1:3" hidden="1" x14ac:dyDescent="0.25">
      <c r="A303" s="117" t="s">
        <v>498</v>
      </c>
      <c r="B303" s="118">
        <v>19056.616999999998</v>
      </c>
      <c r="C303" s="118">
        <v>19935.444</v>
      </c>
    </row>
    <row r="304" spans="1:3" hidden="1" x14ac:dyDescent="0.25">
      <c r="A304" s="117" t="s">
        <v>499</v>
      </c>
      <c r="B304" s="118">
        <v>20548.793000000001</v>
      </c>
      <c r="C304" s="118">
        <v>21684.550999999999</v>
      </c>
    </row>
    <row r="305" spans="1:3" hidden="1" x14ac:dyDescent="0.25">
      <c r="A305" s="117" t="s">
        <v>500</v>
      </c>
      <c r="B305" s="118">
        <v>20771.690999999999</v>
      </c>
      <c r="C305" s="118">
        <v>22068.767</v>
      </c>
    </row>
    <row r="306" spans="1:3" hidden="1" x14ac:dyDescent="0.25">
      <c r="A306" s="117" t="s">
        <v>501</v>
      </c>
      <c r="B306" s="118">
        <v>21058.379000000001</v>
      </c>
      <c r="C306" s="118">
        <v>22656.793000000001</v>
      </c>
    </row>
    <row r="307" spans="1:3" hidden="1" x14ac:dyDescent="0.25">
      <c r="A307" s="117" t="s">
        <v>502</v>
      </c>
      <c r="B307" s="118">
        <v>21389.005000000001</v>
      </c>
      <c r="C307" s="118">
        <v>23368.861000000001</v>
      </c>
    </row>
    <row r="308" spans="1:3" hidden="1" x14ac:dyDescent="0.25">
      <c r="A308" s="117" t="s">
        <v>503</v>
      </c>
      <c r="B308" s="118">
        <v>21571.420999999998</v>
      </c>
      <c r="C308" s="118">
        <v>23921.991000000002</v>
      </c>
    </row>
    <row r="309" spans="1:3" hidden="1" x14ac:dyDescent="0.25">
      <c r="A309" s="117" t="s">
        <v>504</v>
      </c>
      <c r="B309" s="118">
        <v>21960.387999999999</v>
      </c>
      <c r="C309" s="118">
        <v>24777.038</v>
      </c>
    </row>
    <row r="310" spans="1:3" hidden="1" x14ac:dyDescent="0.25">
      <c r="A310" s="117" t="s">
        <v>505</v>
      </c>
      <c r="B310" s="118">
        <v>21903.85</v>
      </c>
      <c r="C310" s="118">
        <v>25215.491000000002</v>
      </c>
    </row>
    <row r="311" spans="1:3" hidden="1" x14ac:dyDescent="0.25">
      <c r="A311" s="117" t="s">
        <v>506</v>
      </c>
      <c r="B311" s="118">
        <v>21919.222000000002</v>
      </c>
      <c r="C311" s="118">
        <v>25805.791000000001</v>
      </c>
    </row>
    <row r="312" spans="1:3" hidden="1" x14ac:dyDescent="0.25">
      <c r="A312" s="117" t="s">
        <v>507</v>
      </c>
      <c r="B312" s="118">
        <v>22066.784</v>
      </c>
      <c r="C312" s="118">
        <v>26272.010999999999</v>
      </c>
    </row>
    <row r="313" spans="1:3" hidden="1" x14ac:dyDescent="0.25">
      <c r="A313" s="117" t="s">
        <v>508</v>
      </c>
      <c r="B313" s="118">
        <v>22249.458999999999</v>
      </c>
      <c r="C313" s="118">
        <v>26734.276999999998</v>
      </c>
    </row>
    <row r="314" spans="1:3" x14ac:dyDescent="0.25">
      <c r="A314" s="117" t="s">
        <v>509</v>
      </c>
      <c r="B314" s="118">
        <v>22403.435000000001</v>
      </c>
      <c r="C314" s="118">
        <v>27164.359</v>
      </c>
    </row>
    <row r="315" spans="1:3" x14ac:dyDescent="0.25">
      <c r="A315" s="117" t="s">
        <v>510</v>
      </c>
      <c r="B315" s="118">
        <v>22539.418000000001</v>
      </c>
      <c r="C315" s="118">
        <v>27453.814999999999</v>
      </c>
    </row>
    <row r="316" spans="1:3" x14ac:dyDescent="0.25">
      <c r="A316" s="117" t="s">
        <v>511</v>
      </c>
      <c r="B316" s="118">
        <v>22780.933000000001</v>
      </c>
      <c r="C316" s="118">
        <v>27967.697</v>
      </c>
    </row>
    <row r="317" spans="1:3" x14ac:dyDescent="0.25">
      <c r="A317" s="117" t="s">
        <v>512</v>
      </c>
      <c r="B317" s="118">
        <v>22960.6</v>
      </c>
      <c r="C317" s="118">
        <v>28296.967000000001</v>
      </c>
    </row>
    <row r="318" spans="1:3" x14ac:dyDescent="0.25">
      <c r="A318" s="117" t="s">
        <v>513</v>
      </c>
      <c r="B318" s="118">
        <v>23053.544999999998</v>
      </c>
      <c r="C318" s="118">
        <v>28624.069</v>
      </c>
    </row>
    <row r="319" spans="1:3" x14ac:dyDescent="0.25">
      <c r="A319" s="117" t="s">
        <v>514</v>
      </c>
      <c r="B319" s="118">
        <v>23223.905999999999</v>
      </c>
      <c r="C319" s="118">
        <v>29016.714</v>
      </c>
    </row>
    <row r="320" spans="1:3" x14ac:dyDescent="0.25">
      <c r="A320" s="117" t="s">
        <v>515</v>
      </c>
      <c r="B320" s="118">
        <v>23400.294000000002</v>
      </c>
      <c r="C320" s="118">
        <v>29374.914000000001</v>
      </c>
    </row>
    <row r="321" spans="1:6" x14ac:dyDescent="0.25">
      <c r="A321" s="117" t="s">
        <v>516</v>
      </c>
      <c r="B321" s="118">
        <v>23542.348999999998</v>
      </c>
      <c r="C321" s="118">
        <v>29723.864000000001</v>
      </c>
      <c r="E321" s="53" t="s">
        <v>61</v>
      </c>
      <c r="F321" s="53">
        <v>2025</v>
      </c>
    </row>
    <row r="322" spans="1:6" x14ac:dyDescent="0.25">
      <c r="A322" s="119" t="s">
        <v>517</v>
      </c>
      <c r="B322" s="120">
        <v>23528.046999999999</v>
      </c>
      <c r="C322" s="120">
        <v>29976.637999999999</v>
      </c>
      <c r="E322" s="53" t="s">
        <v>64</v>
      </c>
      <c r="F322" s="53">
        <v>2055</v>
      </c>
    </row>
    <row r="323" spans="1:6" x14ac:dyDescent="0.25">
      <c r="A323" s="117" t="s">
        <v>518</v>
      </c>
      <c r="B323" s="118">
        <v>23637.6341052016</v>
      </c>
      <c r="C323" s="118">
        <v>30568.969460430751</v>
      </c>
      <c r="E323" s="53" t="s">
        <v>66</v>
      </c>
      <c r="F323" s="53">
        <f>F322-F321</f>
        <v>30</v>
      </c>
    </row>
    <row r="324" spans="1:6" x14ac:dyDescent="0.25">
      <c r="A324" s="117" t="s">
        <v>519</v>
      </c>
      <c r="B324" s="118">
        <v>23672.792854149237</v>
      </c>
      <c r="C324" s="118">
        <v>30616.064019797854</v>
      </c>
      <c r="E324" s="53"/>
      <c r="F324" s="53"/>
    </row>
    <row r="325" spans="1:6" x14ac:dyDescent="0.25">
      <c r="A325" s="117" t="s">
        <v>520</v>
      </c>
      <c r="B325" s="118">
        <v>23756.05361620535</v>
      </c>
      <c r="C325" s="118">
        <v>30954.222551515286</v>
      </c>
      <c r="E325" s="53" t="s">
        <v>54</v>
      </c>
      <c r="F325" s="54">
        <f>(B445/B322)^(1/F323)-1</f>
        <v>2.0374993518482487E-2</v>
      </c>
    </row>
    <row r="326" spans="1:6" x14ac:dyDescent="0.25">
      <c r="A326" s="117" t="s">
        <v>521</v>
      </c>
      <c r="B326" s="118">
        <v>23843.010592074461</v>
      </c>
      <c r="C326" s="118">
        <v>31306.521742853802</v>
      </c>
      <c r="E326" s="53" t="s">
        <v>7</v>
      </c>
      <c r="F326" s="54">
        <f>(1+F328)/(1+F325)-1</f>
        <v>2.1356898997812346E-2</v>
      </c>
    </row>
    <row r="327" spans="1:6" x14ac:dyDescent="0.25">
      <c r="A327" s="117" t="s">
        <v>522</v>
      </c>
      <c r="B327" s="118">
        <v>23928.968277443208</v>
      </c>
      <c r="C327" s="118">
        <v>31663.108068324138</v>
      </c>
      <c r="E327" s="53"/>
      <c r="F327" s="53"/>
    </row>
    <row r="328" spans="1:6" x14ac:dyDescent="0.25">
      <c r="A328" s="117" t="s">
        <v>523</v>
      </c>
      <c r="B328" s="118">
        <v>24020.049439823542</v>
      </c>
      <c r="C328" s="118">
        <v>31964.506155045565</v>
      </c>
      <c r="E328" s="53" t="s">
        <v>56</v>
      </c>
      <c r="F328" s="54">
        <f>(C445/C322)^(1/F323)-1</f>
        <v>4.216703919495024E-2</v>
      </c>
    </row>
    <row r="329" spans="1:6" x14ac:dyDescent="0.25">
      <c r="A329" s="117" t="s">
        <v>524</v>
      </c>
      <c r="B329" s="118">
        <v>24119.117324269726</v>
      </c>
      <c r="C329" s="118">
        <v>32285.951868482254</v>
      </c>
    </row>
    <row r="330" spans="1:6" x14ac:dyDescent="0.25">
      <c r="A330" s="117" t="s">
        <v>525</v>
      </c>
      <c r="B330" s="118">
        <v>24225.080193241331</v>
      </c>
      <c r="C330" s="118">
        <v>32594.531759824342</v>
      </c>
    </row>
    <row r="331" spans="1:6" x14ac:dyDescent="0.25">
      <c r="A331" s="117" t="s">
        <v>526</v>
      </c>
      <c r="B331" s="118">
        <v>24351.594798734066</v>
      </c>
      <c r="C331" s="118">
        <v>32908.27826100633</v>
      </c>
    </row>
    <row r="332" spans="1:6" x14ac:dyDescent="0.25">
      <c r="A332" s="117" t="s">
        <v>527</v>
      </c>
      <c r="B332" s="118">
        <v>24485.14632083405</v>
      </c>
      <c r="C332" s="118">
        <v>33246.02855361472</v>
      </c>
    </row>
    <row r="333" spans="1:6" x14ac:dyDescent="0.25">
      <c r="A333" s="117" t="s">
        <v>528</v>
      </c>
      <c r="B333" s="118">
        <v>24623.623676180807</v>
      </c>
      <c r="C333" s="118">
        <v>33593.198098769601</v>
      </c>
    </row>
    <row r="334" spans="1:6" x14ac:dyDescent="0.25">
      <c r="A334" s="117" t="s">
        <v>529</v>
      </c>
      <c r="B334" s="118">
        <v>24761.062749489935</v>
      </c>
      <c r="C334" s="118">
        <v>33936.134124073273</v>
      </c>
    </row>
    <row r="335" spans="1:6" x14ac:dyDescent="0.25">
      <c r="A335" s="117" t="s">
        <v>530</v>
      </c>
      <c r="B335" s="118">
        <v>24907.596912478075</v>
      </c>
      <c r="C335" s="118">
        <v>34291.143215460426</v>
      </c>
    </row>
    <row r="336" spans="1:6" x14ac:dyDescent="0.25">
      <c r="A336" s="117" t="s">
        <v>531</v>
      </c>
      <c r="B336" s="118">
        <v>25057.195066390035</v>
      </c>
      <c r="C336" s="118">
        <v>34653.638567333132</v>
      </c>
    </row>
    <row r="337" spans="1:3" x14ac:dyDescent="0.25">
      <c r="A337" s="117" t="s">
        <v>532</v>
      </c>
      <c r="B337" s="118">
        <v>25206.984678133915</v>
      </c>
      <c r="C337" s="118">
        <v>35020.846730640369</v>
      </c>
    </row>
    <row r="338" spans="1:3" x14ac:dyDescent="0.25">
      <c r="A338" s="117" t="s">
        <v>533</v>
      </c>
      <c r="B338" s="118">
        <v>25355.906667475116</v>
      </c>
      <c r="C338" s="118">
        <v>35388.457669621857</v>
      </c>
    </row>
    <row r="339" spans="1:3" x14ac:dyDescent="0.25">
      <c r="A339" s="117" t="s">
        <v>534</v>
      </c>
      <c r="B339" s="118">
        <v>25509.122731361487</v>
      </c>
      <c r="C339" s="118">
        <v>35759.184091306459</v>
      </c>
    </row>
    <row r="340" spans="1:3" x14ac:dyDescent="0.25">
      <c r="A340" s="117" t="s">
        <v>535</v>
      </c>
      <c r="B340" s="118">
        <v>25671.204675468722</v>
      </c>
      <c r="C340" s="118">
        <v>36144.565635286599</v>
      </c>
    </row>
    <row r="341" spans="1:3" x14ac:dyDescent="0.25">
      <c r="A341" s="117" t="s">
        <v>536</v>
      </c>
      <c r="B341" s="118">
        <v>25837.677914748292</v>
      </c>
      <c r="C341" s="118">
        <v>36538.953122020946</v>
      </c>
    </row>
    <row r="342" spans="1:3" x14ac:dyDescent="0.25">
      <c r="A342" s="117" t="s">
        <v>537</v>
      </c>
      <c r="B342" s="118">
        <v>26013.738749054057</v>
      </c>
      <c r="C342" s="118">
        <v>36944.932195673027</v>
      </c>
    </row>
    <row r="343" spans="1:3" x14ac:dyDescent="0.25">
      <c r="A343" s="117" t="s">
        <v>538</v>
      </c>
      <c r="B343" s="118">
        <v>26197.81107734179</v>
      </c>
      <c r="C343" s="118">
        <v>37365.510787436033</v>
      </c>
    </row>
    <row r="344" spans="1:3" x14ac:dyDescent="0.25">
      <c r="A344" s="117" t="s">
        <v>539</v>
      </c>
      <c r="B344" s="118">
        <v>26383.319300245119</v>
      </c>
      <c r="C344" s="118">
        <v>37791.079914817703</v>
      </c>
    </row>
    <row r="345" spans="1:3" x14ac:dyDescent="0.25">
      <c r="A345" s="117" t="s">
        <v>540</v>
      </c>
      <c r="B345" s="118">
        <v>26568.659497696073</v>
      </c>
      <c r="C345" s="118">
        <v>38220.338633029474</v>
      </c>
    </row>
    <row r="346" spans="1:3" x14ac:dyDescent="0.25">
      <c r="A346" s="117" t="s">
        <v>541</v>
      </c>
      <c r="B346" s="118">
        <v>26753.348021883798</v>
      </c>
      <c r="C346" s="118">
        <v>38650.901015481861</v>
      </c>
    </row>
    <row r="347" spans="1:3" x14ac:dyDescent="0.25">
      <c r="A347" s="117" t="s">
        <v>542</v>
      </c>
      <c r="B347" s="118">
        <v>26935.09388886737</v>
      </c>
      <c r="C347" s="118">
        <v>39082.524054192851</v>
      </c>
    </row>
    <row r="348" spans="1:3" x14ac:dyDescent="0.25">
      <c r="A348" s="117" t="s">
        <v>543</v>
      </c>
      <c r="B348" s="118">
        <v>27109.345000128294</v>
      </c>
      <c r="C348" s="118">
        <v>39508.005970325103</v>
      </c>
    </row>
    <row r="349" spans="1:3" x14ac:dyDescent="0.25">
      <c r="A349" s="117" t="s">
        <v>544</v>
      </c>
      <c r="B349" s="118">
        <v>27276.767837963522</v>
      </c>
      <c r="C349" s="118">
        <v>39926.130622240358</v>
      </c>
    </row>
    <row r="350" spans="1:3" x14ac:dyDescent="0.25">
      <c r="A350" s="117" t="s">
        <v>545</v>
      </c>
      <c r="B350" s="118">
        <v>27438.093307316387</v>
      </c>
      <c r="C350" s="118">
        <v>40339.550662470909</v>
      </c>
    </row>
    <row r="351" spans="1:3" x14ac:dyDescent="0.25">
      <c r="A351" s="117" t="s">
        <v>546</v>
      </c>
      <c r="B351" s="118">
        <v>27594.753752324206</v>
      </c>
      <c r="C351" s="118">
        <v>40751.096650173378</v>
      </c>
    </row>
    <row r="352" spans="1:3" x14ac:dyDescent="0.25">
      <c r="A352" s="117" t="s">
        <v>547</v>
      </c>
      <c r="B352" s="118">
        <v>27748.062805123733</v>
      </c>
      <c r="C352" s="118">
        <v>41160.588927262434</v>
      </c>
    </row>
    <row r="353" spans="1:3" x14ac:dyDescent="0.25">
      <c r="A353" s="117" t="s">
        <v>548</v>
      </c>
      <c r="B353" s="118">
        <v>27899.658884853448</v>
      </c>
      <c r="C353" s="118">
        <v>41572.602388598069</v>
      </c>
    </row>
    <row r="354" spans="1:3" x14ac:dyDescent="0.25">
      <c r="A354" s="117" t="s">
        <v>549</v>
      </c>
      <c r="B354" s="118">
        <v>28050.471580234476</v>
      </c>
      <c r="C354" s="118">
        <v>41986.193223086426</v>
      </c>
    </row>
    <row r="355" spans="1:3" x14ac:dyDescent="0.25">
      <c r="A355" s="117" t="s">
        <v>550</v>
      </c>
      <c r="B355" s="118">
        <v>28202.19962198567</v>
      </c>
      <c r="C355" s="118">
        <v>42403.643246164007</v>
      </c>
    </row>
    <row r="356" spans="1:3" x14ac:dyDescent="0.25">
      <c r="A356" s="117" t="s">
        <v>551</v>
      </c>
      <c r="B356" s="118">
        <v>28351.845925744648</v>
      </c>
      <c r="C356" s="118">
        <v>42818.701018340063</v>
      </c>
    </row>
    <row r="357" spans="1:3" x14ac:dyDescent="0.25">
      <c r="A357" s="117" t="s">
        <v>552</v>
      </c>
      <c r="B357" s="118">
        <v>28499.68592575076</v>
      </c>
      <c r="C357" s="118">
        <v>43231.108956310331</v>
      </c>
    </row>
    <row r="358" spans="1:3" x14ac:dyDescent="0.25">
      <c r="A358" s="117" t="s">
        <v>553</v>
      </c>
      <c r="B358" s="118">
        <v>28644.128931781695</v>
      </c>
      <c r="C358" s="118">
        <v>43638.796225555576</v>
      </c>
    </row>
    <row r="359" spans="1:3" x14ac:dyDescent="0.25">
      <c r="A359" s="117" t="s">
        <v>554</v>
      </c>
      <c r="B359" s="118">
        <v>28784.804719761141</v>
      </c>
      <c r="C359" s="118">
        <v>44042.463516152049</v>
      </c>
    </row>
    <row r="360" spans="1:3" x14ac:dyDescent="0.25">
      <c r="A360" s="117" t="s">
        <v>555</v>
      </c>
      <c r="B360" s="118">
        <v>28924.043826143097</v>
      </c>
      <c r="C360" s="118">
        <v>44445.58731780386</v>
      </c>
    </row>
    <row r="361" spans="1:3" x14ac:dyDescent="0.25">
      <c r="A361" s="117" t="s">
        <v>556</v>
      </c>
      <c r="B361" s="118">
        <v>29065.516814590581</v>
      </c>
      <c r="C361" s="118">
        <v>44855.693274580612</v>
      </c>
    </row>
    <row r="362" spans="1:3" x14ac:dyDescent="0.25">
      <c r="A362" s="117" t="s">
        <v>557</v>
      </c>
      <c r="B362" s="118">
        <v>29208.359578266816</v>
      </c>
      <c r="C362" s="118">
        <v>45270.435404635035</v>
      </c>
    </row>
    <row r="363" spans="1:3" x14ac:dyDescent="0.25">
      <c r="A363" s="117" t="s">
        <v>558</v>
      </c>
      <c r="B363" s="118">
        <v>29353.557325860304</v>
      </c>
      <c r="C363" s="118">
        <v>45693.594078555092</v>
      </c>
    </row>
    <row r="364" spans="1:3" x14ac:dyDescent="0.25">
      <c r="A364" s="117" t="s">
        <v>559</v>
      </c>
      <c r="B364" s="118">
        <v>29503.374171788855</v>
      </c>
      <c r="C364" s="118">
        <v>46126.608430999433</v>
      </c>
    </row>
    <row r="365" spans="1:3" x14ac:dyDescent="0.25">
      <c r="A365" s="117" t="s">
        <v>560</v>
      </c>
      <c r="B365" s="118">
        <v>29657.667137188655</v>
      </c>
      <c r="C365" s="118">
        <v>46569.16013105616</v>
      </c>
    </row>
    <row r="366" spans="1:3" x14ac:dyDescent="0.25">
      <c r="A366" s="117" t="s">
        <v>561</v>
      </c>
      <c r="B366" s="118">
        <v>29815.367324769064</v>
      </c>
      <c r="C366" s="118">
        <v>47020.820994911446</v>
      </c>
    </row>
    <row r="367" spans="1:3" x14ac:dyDescent="0.25">
      <c r="A367" s="117" t="s">
        <v>562</v>
      </c>
      <c r="B367" s="118">
        <v>29976.330591276808</v>
      </c>
      <c r="C367" s="118">
        <v>47481.861271712522</v>
      </c>
    </row>
    <row r="368" spans="1:3" x14ac:dyDescent="0.25">
      <c r="A368" s="117" t="s">
        <v>563</v>
      </c>
      <c r="B368" s="118">
        <v>30139.338345995184</v>
      </c>
      <c r="C368" s="118">
        <v>47949.841210478713</v>
      </c>
    </row>
    <row r="369" spans="1:3" x14ac:dyDescent="0.25">
      <c r="A369" s="117" t="s">
        <v>564</v>
      </c>
      <c r="B369" s="118">
        <v>30301.970357520055</v>
      </c>
      <c r="C369" s="118">
        <v>48423.015690213288</v>
      </c>
    </row>
    <row r="370" spans="1:3" x14ac:dyDescent="0.25">
      <c r="A370" s="117" t="s">
        <v>565</v>
      </c>
      <c r="B370" s="118">
        <v>30466.112882821748</v>
      </c>
      <c r="C370" s="118">
        <v>48905.059139249002</v>
      </c>
    </row>
    <row r="371" spans="1:3" x14ac:dyDescent="0.25">
      <c r="A371" s="117" t="s">
        <v>566</v>
      </c>
      <c r="B371" s="118">
        <v>30629.680693584298</v>
      </c>
      <c r="C371" s="118">
        <v>49392.26640310837</v>
      </c>
    </row>
    <row r="372" spans="1:3" x14ac:dyDescent="0.25">
      <c r="A372" s="117" t="s">
        <v>567</v>
      </c>
      <c r="B372" s="118">
        <v>30792.263652945836</v>
      </c>
      <c r="C372" s="118">
        <v>49883.41157987644</v>
      </c>
    </row>
    <row r="373" spans="1:3" x14ac:dyDescent="0.25">
      <c r="A373" s="117" t="s">
        <v>568</v>
      </c>
      <c r="B373" s="118">
        <v>30951.908452836455</v>
      </c>
      <c r="C373" s="118">
        <v>50377.585766442084</v>
      </c>
    </row>
    <row r="374" spans="1:3" x14ac:dyDescent="0.25">
      <c r="A374" s="117" t="s">
        <v>569</v>
      </c>
      <c r="B374" s="118">
        <v>31109.935728033925</v>
      </c>
      <c r="C374" s="118">
        <v>50874.733733128865</v>
      </c>
    </row>
    <row r="375" spans="1:3" x14ac:dyDescent="0.25">
      <c r="A375" s="117" t="s">
        <v>570</v>
      </c>
      <c r="B375" s="118">
        <v>31266.514182709216</v>
      </c>
      <c r="C375" s="118">
        <v>51375.985736307921</v>
      </c>
    </row>
    <row r="376" spans="1:3" x14ac:dyDescent="0.25">
      <c r="A376" s="117" t="s">
        <v>571</v>
      </c>
      <c r="B376" s="118">
        <v>31423.475882453087</v>
      </c>
      <c r="C376" s="118">
        <v>51885.038918602833</v>
      </c>
    </row>
    <row r="377" spans="1:3" x14ac:dyDescent="0.25">
      <c r="A377" s="117" t="s">
        <v>572</v>
      </c>
      <c r="B377" s="118">
        <v>31580.83022292289</v>
      </c>
      <c r="C377" s="118">
        <v>52403.130976665059</v>
      </c>
    </row>
    <row r="378" spans="1:3" x14ac:dyDescent="0.25">
      <c r="A378" s="117" t="s">
        <v>573</v>
      </c>
      <c r="B378" s="118">
        <v>31737.893199304926</v>
      </c>
      <c r="C378" s="118">
        <v>52926.343859235159</v>
      </c>
    </row>
    <row r="379" spans="1:3" x14ac:dyDescent="0.25">
      <c r="A379" s="117" t="s">
        <v>574</v>
      </c>
      <c r="B379" s="118">
        <v>31892.920862539555</v>
      </c>
      <c r="C379" s="118">
        <v>53455.075264296916</v>
      </c>
    </row>
    <row r="380" spans="1:3" x14ac:dyDescent="0.25">
      <c r="A380" s="117" t="s">
        <v>575</v>
      </c>
      <c r="B380" s="118">
        <v>32048.630562667811</v>
      </c>
      <c r="C380" s="118">
        <v>53993.275110658171</v>
      </c>
    </row>
    <row r="381" spans="1:3" x14ac:dyDescent="0.25">
      <c r="A381" s="117" t="s">
        <v>576</v>
      </c>
      <c r="B381" s="118">
        <v>32201.241364858877</v>
      </c>
      <c r="C381" s="118">
        <v>54532.607556651477</v>
      </c>
    </row>
    <row r="382" spans="1:3" x14ac:dyDescent="0.25">
      <c r="A382" s="117" t="s">
        <v>577</v>
      </c>
      <c r="B382" s="118">
        <v>32351.725668874107</v>
      </c>
      <c r="C382" s="118">
        <v>55075.7782794714</v>
      </c>
    </row>
    <row r="383" spans="1:3" x14ac:dyDescent="0.25">
      <c r="A383" s="117" t="s">
        <v>578</v>
      </c>
      <c r="B383" s="118">
        <v>32500.456319595949</v>
      </c>
      <c r="C383" s="118">
        <v>55621.861701244714</v>
      </c>
    </row>
    <row r="384" spans="1:3" x14ac:dyDescent="0.25">
      <c r="A384" s="117" t="s">
        <v>579</v>
      </c>
      <c r="B384" s="118">
        <v>32647.805523614305</v>
      </c>
      <c r="C384" s="118">
        <v>56171.056920228992</v>
      </c>
    </row>
    <row r="385" spans="1:3" x14ac:dyDescent="0.25">
      <c r="A385" s="117" t="s">
        <v>580</v>
      </c>
      <c r="B385" s="118">
        <v>32794.586713989862</v>
      </c>
      <c r="C385" s="118">
        <v>56724.351583387564</v>
      </c>
    </row>
    <row r="386" spans="1:3" x14ac:dyDescent="0.25">
      <c r="A386" s="117" t="s">
        <v>581</v>
      </c>
      <c r="B386" s="118">
        <v>32941.617534299847</v>
      </c>
      <c r="C386" s="118">
        <v>57283.769267706368</v>
      </c>
    </row>
    <row r="387" spans="1:3" x14ac:dyDescent="0.25">
      <c r="A387" s="117" t="s">
        <v>582</v>
      </c>
      <c r="B387" s="118">
        <v>33088.244251576041</v>
      </c>
      <c r="C387" s="118">
        <v>57847.530655452312</v>
      </c>
    </row>
    <row r="388" spans="1:3" x14ac:dyDescent="0.25">
      <c r="A388" s="117" t="s">
        <v>583</v>
      </c>
      <c r="B388" s="118">
        <v>33235.815395959355</v>
      </c>
      <c r="C388" s="118">
        <v>58419.526704511693</v>
      </c>
    </row>
    <row r="389" spans="1:3" x14ac:dyDescent="0.25">
      <c r="A389" s="117" t="s">
        <v>584</v>
      </c>
      <c r="B389" s="118">
        <v>33383.033594649387</v>
      </c>
      <c r="C389" s="118">
        <v>58997.364471524699</v>
      </c>
    </row>
    <row r="390" spans="1:3" x14ac:dyDescent="0.25">
      <c r="A390" s="117" t="s">
        <v>585</v>
      </c>
      <c r="B390" s="118">
        <v>33530.178528362871</v>
      </c>
      <c r="C390" s="118">
        <v>59580.57568152155</v>
      </c>
    </row>
    <row r="391" spans="1:3" x14ac:dyDescent="0.25">
      <c r="A391" s="117" t="s">
        <v>586</v>
      </c>
      <c r="B391" s="118">
        <v>33677.428124734324</v>
      </c>
      <c r="C391" s="118">
        <v>60170.180881357126</v>
      </c>
    </row>
    <row r="392" spans="1:3" x14ac:dyDescent="0.25">
      <c r="A392" s="117" t="s">
        <v>587</v>
      </c>
      <c r="B392" s="118">
        <v>33825.902265373574</v>
      </c>
      <c r="C392" s="118">
        <v>60768.18579171176</v>
      </c>
    </row>
    <row r="393" spans="1:3" x14ac:dyDescent="0.25">
      <c r="A393" s="117" t="s">
        <v>588</v>
      </c>
      <c r="B393" s="118">
        <v>33974.970682513806</v>
      </c>
      <c r="C393" s="118">
        <v>61373.359546997606</v>
      </c>
    </row>
    <row r="394" spans="1:3" x14ac:dyDescent="0.25">
      <c r="A394" s="117" t="s">
        <v>589</v>
      </c>
      <c r="B394" s="118">
        <v>34124.876855444578</v>
      </c>
      <c r="C394" s="118">
        <v>61985.964812419799</v>
      </c>
    </row>
    <row r="395" spans="1:3" x14ac:dyDescent="0.25">
      <c r="A395" s="117" t="s">
        <v>590</v>
      </c>
      <c r="B395" s="118">
        <v>34273.76265517158</v>
      </c>
      <c r="C395" s="118">
        <v>62601.008372396478</v>
      </c>
    </row>
    <row r="396" spans="1:3" x14ac:dyDescent="0.25">
      <c r="A396" s="117" t="s">
        <v>591</v>
      </c>
      <c r="B396" s="118">
        <v>34424.648216325884</v>
      </c>
      <c r="C396" s="118">
        <v>63226.380092869498</v>
      </c>
    </row>
    <row r="397" spans="1:3" x14ac:dyDescent="0.25">
      <c r="A397" s="117" t="s">
        <v>592</v>
      </c>
      <c r="B397" s="118">
        <v>34575.555787338279</v>
      </c>
      <c r="C397" s="118">
        <v>63857.27966459623</v>
      </c>
    </row>
    <row r="398" spans="1:3" x14ac:dyDescent="0.25">
      <c r="A398" s="117" t="s">
        <v>593</v>
      </c>
      <c r="B398" s="118">
        <v>34729.569701881053</v>
      </c>
      <c r="C398" s="118">
        <v>64503.256156289703</v>
      </c>
    </row>
    <row r="399" spans="1:3" x14ac:dyDescent="0.25">
      <c r="A399" s="117" t="s">
        <v>594</v>
      </c>
      <c r="B399" s="118">
        <v>34885.212036268298</v>
      </c>
      <c r="C399" s="118">
        <v>65156.576732793896</v>
      </c>
    </row>
    <row r="400" spans="1:3" x14ac:dyDescent="0.25">
      <c r="A400" s="117" t="s">
        <v>595</v>
      </c>
      <c r="B400" s="118">
        <v>35041.560400425238</v>
      </c>
      <c r="C400" s="118">
        <v>65819.14330341715</v>
      </c>
    </row>
    <row r="401" spans="1:3" x14ac:dyDescent="0.25">
      <c r="A401" s="117" t="s">
        <v>596</v>
      </c>
      <c r="B401" s="118">
        <v>35198.803053236079</v>
      </c>
      <c r="C401" s="118">
        <v>66489.355705206734</v>
      </c>
    </row>
    <row r="402" spans="1:3" x14ac:dyDescent="0.25">
      <c r="A402" s="117" t="s">
        <v>597</v>
      </c>
      <c r="B402" s="118">
        <v>35354.958716258276</v>
      </c>
      <c r="C402" s="118">
        <v>67160.263636338583</v>
      </c>
    </row>
    <row r="403" spans="1:3" x14ac:dyDescent="0.25">
      <c r="A403" s="117" t="s">
        <v>598</v>
      </c>
      <c r="B403" s="118">
        <v>35511.053229215962</v>
      </c>
      <c r="C403" s="118">
        <v>67833.96695712072</v>
      </c>
    </row>
    <row r="404" spans="1:3" x14ac:dyDescent="0.25">
      <c r="A404" s="117" t="s">
        <v>599</v>
      </c>
      <c r="B404" s="118">
        <v>35665.87460715499</v>
      </c>
      <c r="C404" s="118">
        <v>68509.129780363219</v>
      </c>
    </row>
    <row r="405" spans="1:3" x14ac:dyDescent="0.25">
      <c r="A405" s="117" t="s">
        <v>600</v>
      </c>
      <c r="B405" s="118">
        <v>35822.506186286824</v>
      </c>
      <c r="C405" s="118">
        <v>69193.251784750217</v>
      </c>
    </row>
    <row r="406" spans="1:3" x14ac:dyDescent="0.25">
      <c r="A406" s="117" t="s">
        <v>601</v>
      </c>
      <c r="B406" s="118">
        <v>35979.731391478424</v>
      </c>
      <c r="C406" s="118">
        <v>69883.754134837291</v>
      </c>
    </row>
    <row r="407" spans="1:3" x14ac:dyDescent="0.25">
      <c r="A407" s="117" t="s">
        <v>602</v>
      </c>
      <c r="B407" s="118">
        <v>36137.912139922017</v>
      </c>
      <c r="C407" s="118">
        <v>70580.962317019192</v>
      </c>
    </row>
    <row r="408" spans="1:3" x14ac:dyDescent="0.25">
      <c r="A408" s="117" t="s">
        <v>603</v>
      </c>
      <c r="B408" s="118">
        <v>36296.555908160582</v>
      </c>
      <c r="C408" s="118">
        <v>71283.569307970567</v>
      </c>
    </row>
    <row r="409" spans="1:3" x14ac:dyDescent="0.25">
      <c r="A409" s="117" t="s">
        <v>604</v>
      </c>
      <c r="B409" s="118">
        <v>36456.71135778632</v>
      </c>
      <c r="C409" s="118">
        <v>71994.107178428123</v>
      </c>
    </row>
    <row r="410" spans="1:3" x14ac:dyDescent="0.25">
      <c r="A410" s="117" t="s">
        <v>605</v>
      </c>
      <c r="B410" s="118">
        <v>36618.121102573059</v>
      </c>
      <c r="C410" s="118">
        <v>72711.642352636118</v>
      </c>
    </row>
    <row r="411" spans="1:3" x14ac:dyDescent="0.25">
      <c r="A411" s="117" t="s">
        <v>606</v>
      </c>
      <c r="B411" s="118">
        <v>36781.246537969739</v>
      </c>
      <c r="C411" s="118">
        <v>73437.311136164397</v>
      </c>
    </row>
    <row r="412" spans="1:3" x14ac:dyDescent="0.25">
      <c r="A412" s="117" t="s">
        <v>607</v>
      </c>
      <c r="B412" s="118">
        <v>36946.05537596361</v>
      </c>
      <c r="C412" s="118">
        <v>74172.670072800727</v>
      </c>
    </row>
    <row r="413" spans="1:3" x14ac:dyDescent="0.25">
      <c r="A413" s="117" t="s">
        <v>608</v>
      </c>
      <c r="B413" s="118">
        <v>37113.499460725812</v>
      </c>
      <c r="C413" s="118">
        <v>74919.881824602562</v>
      </c>
    </row>
    <row r="414" spans="1:3" x14ac:dyDescent="0.25">
      <c r="A414" s="117" t="s">
        <v>609</v>
      </c>
      <c r="B414" s="118">
        <v>37283.063914230501</v>
      </c>
      <c r="C414" s="118">
        <v>75677.039447785748</v>
      </c>
    </row>
    <row r="415" spans="1:3" x14ac:dyDescent="0.25">
      <c r="A415" s="117" t="s">
        <v>610</v>
      </c>
      <c r="B415" s="118">
        <v>37454.118342763744</v>
      </c>
      <c r="C415" s="118">
        <v>76443.376789526912</v>
      </c>
    </row>
    <row r="416" spans="1:3" x14ac:dyDescent="0.25">
      <c r="A416" s="117" t="s">
        <v>611</v>
      </c>
      <c r="B416" s="118">
        <v>37625.970536505069</v>
      </c>
      <c r="C416" s="118">
        <v>77216.822930583003</v>
      </c>
    </row>
    <row r="417" spans="1:3" x14ac:dyDescent="0.25">
      <c r="A417" s="117" t="s">
        <v>612</v>
      </c>
      <c r="B417" s="118">
        <v>37798.224679201085</v>
      </c>
      <c r="C417" s="118">
        <v>77996.631118949255</v>
      </c>
    </row>
    <row r="418" spans="1:3" x14ac:dyDescent="0.25">
      <c r="A418" s="117" t="s">
        <v>613</v>
      </c>
      <c r="B418" s="118">
        <v>37971.706924747894</v>
      </c>
      <c r="C418" s="118">
        <v>78784.422544369634</v>
      </c>
    </row>
    <row r="419" spans="1:3" x14ac:dyDescent="0.25">
      <c r="A419" s="117" t="s">
        <v>614</v>
      </c>
      <c r="B419" s="118">
        <v>38145.980825664119</v>
      </c>
      <c r="C419" s="118">
        <v>79579.693604548636</v>
      </c>
    </row>
    <row r="420" spans="1:3" x14ac:dyDescent="0.25">
      <c r="A420" s="117" t="s">
        <v>615</v>
      </c>
      <c r="B420" s="118">
        <v>38322.320884479552</v>
      </c>
      <c r="C420" s="118">
        <v>80387.662541494821</v>
      </c>
    </row>
    <row r="421" spans="1:3" x14ac:dyDescent="0.25">
      <c r="A421" s="117" t="s">
        <v>616</v>
      </c>
      <c r="B421" s="118">
        <v>38500.251353385349</v>
      </c>
      <c r="C421" s="118">
        <v>81205.669791387365</v>
      </c>
    </row>
    <row r="422" spans="1:3" x14ac:dyDescent="0.25">
      <c r="A422" s="117" t="s">
        <v>617</v>
      </c>
      <c r="B422" s="118">
        <v>38679.08820121496</v>
      </c>
      <c r="C422" s="118">
        <v>82031.276214102356</v>
      </c>
    </row>
    <row r="423" spans="1:3" x14ac:dyDescent="0.25">
      <c r="A423" s="117" t="s">
        <v>618</v>
      </c>
      <c r="B423" s="118">
        <v>38858.391875419795</v>
      </c>
      <c r="C423" s="118">
        <v>82864.112275931053</v>
      </c>
    </row>
    <row r="424" spans="1:3" x14ac:dyDescent="0.25">
      <c r="A424" s="117" t="s">
        <v>619</v>
      </c>
      <c r="B424" s="118">
        <v>39038.538881176071</v>
      </c>
      <c r="C424" s="118">
        <v>83705.230233090231</v>
      </c>
    </row>
    <row r="425" spans="1:3" x14ac:dyDescent="0.25">
      <c r="A425" s="117" t="s">
        <v>620</v>
      </c>
      <c r="B425" s="118">
        <v>39219.548245803308</v>
      </c>
      <c r="C425" s="118">
        <v>84555.199704574188</v>
      </c>
    </row>
    <row r="426" spans="1:3" x14ac:dyDescent="0.25">
      <c r="A426" s="117" t="s">
        <v>621</v>
      </c>
      <c r="B426" s="118">
        <v>39401.622288652128</v>
      </c>
      <c r="C426" s="118">
        <v>85414.572654695119</v>
      </c>
    </row>
    <row r="427" spans="1:3" x14ac:dyDescent="0.25">
      <c r="A427" s="117" t="s">
        <v>622</v>
      </c>
      <c r="B427" s="118">
        <v>39585.222581900744</v>
      </c>
      <c r="C427" s="118">
        <v>86283.728047998869</v>
      </c>
    </row>
    <row r="428" spans="1:3" x14ac:dyDescent="0.25">
      <c r="A428" s="117" t="s">
        <v>623</v>
      </c>
      <c r="B428" s="118">
        <v>39770.216734693466</v>
      </c>
      <c r="C428" s="118">
        <v>87162.701558417117</v>
      </c>
    </row>
    <row r="429" spans="1:3" x14ac:dyDescent="0.25">
      <c r="A429" s="117" t="s">
        <v>624</v>
      </c>
      <c r="B429" s="118">
        <v>39956.454791660573</v>
      </c>
      <c r="C429" s="118">
        <v>88051.275540359318</v>
      </c>
    </row>
    <row r="430" spans="1:3" x14ac:dyDescent="0.25">
      <c r="A430" s="117" t="s">
        <v>625</v>
      </c>
      <c r="B430" s="118">
        <v>40144.084848143182</v>
      </c>
      <c r="C430" s="118">
        <v>88948.633567453959</v>
      </c>
    </row>
    <row r="431" spans="1:3" x14ac:dyDescent="0.25">
      <c r="A431" s="117" t="s">
        <v>626</v>
      </c>
      <c r="B431" s="118">
        <v>40333.508031377969</v>
      </c>
      <c r="C431" s="118">
        <v>89856.951304215792</v>
      </c>
    </row>
    <row r="432" spans="1:3" x14ac:dyDescent="0.25">
      <c r="A432" s="117" t="s">
        <v>627</v>
      </c>
      <c r="B432" s="118">
        <v>40524.097339840395</v>
      </c>
      <c r="C432" s="118">
        <v>90774.397624488047</v>
      </c>
    </row>
    <row r="433" spans="1:3" x14ac:dyDescent="0.25">
      <c r="A433" s="117" t="s">
        <v>628</v>
      </c>
      <c r="B433" s="118">
        <v>40715.322422743215</v>
      </c>
      <c r="C433" s="118">
        <v>91699.227966032544</v>
      </c>
    </row>
    <row r="434" spans="1:3" x14ac:dyDescent="0.25">
      <c r="A434" s="117" t="s">
        <v>629</v>
      </c>
      <c r="B434" s="118">
        <v>40907.258561345305</v>
      </c>
      <c r="C434" s="118">
        <v>92631.645144515933</v>
      </c>
    </row>
    <row r="435" spans="1:3" x14ac:dyDescent="0.25">
      <c r="A435" s="117" t="s">
        <v>630</v>
      </c>
      <c r="B435" s="118">
        <v>41099.768124486647</v>
      </c>
      <c r="C435" s="118">
        <v>93571.402535687812</v>
      </c>
    </row>
    <row r="436" spans="1:3" x14ac:dyDescent="0.25">
      <c r="A436" s="117" t="s">
        <v>631</v>
      </c>
      <c r="B436" s="118">
        <v>41293.171986013629</v>
      </c>
      <c r="C436" s="118">
        <v>94519.312286200817</v>
      </c>
    </row>
    <row r="437" spans="1:3" x14ac:dyDescent="0.25">
      <c r="A437" s="117" t="s">
        <v>632</v>
      </c>
      <c r="B437" s="118">
        <v>41487.230685680312</v>
      </c>
      <c r="C437" s="118">
        <v>95475.390984588812</v>
      </c>
    </row>
    <row r="438" spans="1:3" x14ac:dyDescent="0.25">
      <c r="A438" s="117" t="s">
        <v>633</v>
      </c>
      <c r="B438" s="118">
        <v>41683.291749337237</v>
      </c>
      <c r="C438" s="118">
        <v>96442.958870633825</v>
      </c>
    </row>
    <row r="439" spans="1:3" x14ac:dyDescent="0.25">
      <c r="A439" s="117" t="s">
        <v>634</v>
      </c>
      <c r="B439" s="118">
        <v>41879.81486986472</v>
      </c>
      <c r="C439" s="118">
        <v>97418.974548817685</v>
      </c>
    </row>
    <row r="440" spans="1:3" x14ac:dyDescent="0.25">
      <c r="A440" s="117" t="s">
        <v>635</v>
      </c>
      <c r="B440" s="118">
        <v>42078.074128604982</v>
      </c>
      <c r="C440" s="118">
        <v>98405.989037454245</v>
      </c>
    </row>
    <row r="441" spans="1:3" x14ac:dyDescent="0.25">
      <c r="A441" s="117" t="s">
        <v>636</v>
      </c>
      <c r="B441" s="118">
        <v>42277.772653109758</v>
      </c>
      <c r="C441" s="118">
        <v>99403.603862133576</v>
      </c>
    </row>
    <row r="442" spans="1:3" x14ac:dyDescent="0.25">
      <c r="A442" s="121" t="s">
        <v>637</v>
      </c>
      <c r="B442" s="118">
        <v>42479.577924472389</v>
      </c>
      <c r="C442" s="118">
        <v>100412.68773941866</v>
      </c>
    </row>
    <row r="443" spans="1:3" x14ac:dyDescent="0.25">
      <c r="A443" s="121" t="s">
        <v>638</v>
      </c>
      <c r="B443" s="118">
        <v>42682.404540480609</v>
      </c>
      <c r="C443" s="118">
        <v>101430.70860163073</v>
      </c>
    </row>
    <row r="444" spans="1:3" x14ac:dyDescent="0.25">
      <c r="A444" s="121" t="s">
        <v>639</v>
      </c>
      <c r="B444" s="118">
        <v>42886.144426808656</v>
      </c>
      <c r="C444" s="118">
        <v>102457.10570449469</v>
      </c>
    </row>
    <row r="445" spans="1:3" x14ac:dyDescent="0.25">
      <c r="A445" s="122" t="s">
        <v>640</v>
      </c>
      <c r="B445" s="120">
        <v>43090.35594040362</v>
      </c>
      <c r="C445" s="120">
        <v>103491.08247555316</v>
      </c>
    </row>
    <row r="446" spans="1:3" x14ac:dyDescent="0.25">
      <c r="B446" s="118"/>
      <c r="C446" s="118"/>
    </row>
    <row r="447" spans="1:3" x14ac:dyDescent="0.25">
      <c r="B447" s="118"/>
      <c r="C447" s="118"/>
    </row>
    <row r="448" spans="1:3" x14ac:dyDescent="0.25">
      <c r="B448" s="118"/>
      <c r="C448" s="118"/>
    </row>
    <row r="449" spans="2:3" x14ac:dyDescent="0.25">
      <c r="B449" s="118"/>
      <c r="C449" s="118"/>
    </row>
    <row r="450" spans="2:3" x14ac:dyDescent="0.25">
      <c r="B450" s="118"/>
      <c r="C450" s="118"/>
    </row>
    <row r="451" spans="2:3" x14ac:dyDescent="0.25">
      <c r="B451" s="118"/>
      <c r="C451" s="118"/>
    </row>
    <row r="452" spans="2:3" x14ac:dyDescent="0.25">
      <c r="B452" s="118"/>
      <c r="C452" s="118"/>
    </row>
    <row r="453" spans="2:3" x14ac:dyDescent="0.25">
      <c r="B453" s="118"/>
      <c r="C453" s="118"/>
    </row>
    <row r="454" spans="2:3" x14ac:dyDescent="0.25">
      <c r="B454" s="118"/>
      <c r="C454" s="118"/>
    </row>
    <row r="455" spans="2:3" x14ac:dyDescent="0.25">
      <c r="B455" s="118"/>
      <c r="C455" s="118"/>
    </row>
    <row r="456" spans="2:3" x14ac:dyDescent="0.25">
      <c r="B456" s="118"/>
      <c r="C456" s="118"/>
    </row>
    <row r="457" spans="2:3" x14ac:dyDescent="0.25">
      <c r="B457" s="118"/>
      <c r="C457" s="118"/>
    </row>
    <row r="458" spans="2:3" x14ac:dyDescent="0.25">
      <c r="B458" s="118"/>
      <c r="C458" s="118"/>
    </row>
    <row r="459" spans="2:3" x14ac:dyDescent="0.25">
      <c r="B459" s="118"/>
      <c r="C459" s="118"/>
    </row>
    <row r="460" spans="2:3" x14ac:dyDescent="0.25">
      <c r="B460" s="118"/>
      <c r="C460" s="118"/>
    </row>
    <row r="461" spans="2:3" x14ac:dyDescent="0.25">
      <c r="B461" s="118"/>
      <c r="C461" s="118"/>
    </row>
    <row r="462" spans="2:3" x14ac:dyDescent="0.25">
      <c r="B462" s="118"/>
      <c r="C462" s="118"/>
    </row>
    <row r="463" spans="2:3" x14ac:dyDescent="0.25">
      <c r="B463" s="118"/>
      <c r="C463" s="118"/>
    </row>
    <row r="464" spans="2:3" x14ac:dyDescent="0.25">
      <c r="B464" s="118"/>
      <c r="C464" s="118"/>
    </row>
    <row r="465" spans="2:3" x14ac:dyDescent="0.25">
      <c r="B465" s="118"/>
      <c r="C465" s="118"/>
    </row>
    <row r="466" spans="2:3" x14ac:dyDescent="0.25">
      <c r="B466" s="118"/>
      <c r="C466" s="118"/>
    </row>
    <row r="467" spans="2:3" x14ac:dyDescent="0.25">
      <c r="B467" s="118"/>
      <c r="C467" s="118"/>
    </row>
    <row r="468" spans="2:3" x14ac:dyDescent="0.25">
      <c r="B468" s="118"/>
      <c r="C468" s="118"/>
    </row>
    <row r="469" spans="2:3" x14ac:dyDescent="0.25">
      <c r="B469" s="118"/>
      <c r="C469" s="118"/>
    </row>
    <row r="470" spans="2:3" x14ac:dyDescent="0.25">
      <c r="B470" s="118"/>
      <c r="C470" s="118"/>
    </row>
    <row r="471" spans="2:3" x14ac:dyDescent="0.25">
      <c r="B471" s="118"/>
      <c r="C471" s="118"/>
    </row>
    <row r="472" spans="2:3" x14ac:dyDescent="0.25">
      <c r="B472" s="118"/>
      <c r="C472" s="118"/>
    </row>
    <row r="473" spans="2:3" x14ac:dyDescent="0.25">
      <c r="B473" s="118"/>
      <c r="C473" s="118"/>
    </row>
    <row r="474" spans="2:3" x14ac:dyDescent="0.25">
      <c r="B474" s="118"/>
      <c r="C474" s="118"/>
    </row>
    <row r="475" spans="2:3" x14ac:dyDescent="0.25">
      <c r="B475" s="118"/>
      <c r="C475" s="118"/>
    </row>
    <row r="476" spans="2:3" x14ac:dyDescent="0.25">
      <c r="B476" s="118"/>
      <c r="C476" s="118"/>
    </row>
    <row r="477" spans="2:3" x14ac:dyDescent="0.25">
      <c r="B477" s="118"/>
      <c r="C477" s="118"/>
    </row>
    <row r="478" spans="2:3" x14ac:dyDescent="0.25">
      <c r="B478" s="118"/>
      <c r="C478" s="118"/>
    </row>
    <row r="479" spans="2:3" x14ac:dyDescent="0.25">
      <c r="B479" s="118"/>
      <c r="C479" s="118"/>
    </row>
    <row r="480" spans="2:3" x14ac:dyDescent="0.25">
      <c r="B480" s="118"/>
      <c r="C480" s="118"/>
    </row>
    <row r="481" spans="2:3" x14ac:dyDescent="0.25">
      <c r="B481" s="118"/>
      <c r="C481" s="118"/>
    </row>
    <row r="482" spans="2:3" x14ac:dyDescent="0.25">
      <c r="B482" s="118"/>
      <c r="C482" s="118"/>
    </row>
    <row r="483" spans="2:3" x14ac:dyDescent="0.25">
      <c r="B483" s="118"/>
      <c r="C483" s="118"/>
    </row>
    <row r="484" spans="2:3" x14ac:dyDescent="0.25">
      <c r="B484" s="118"/>
      <c r="C484" s="118"/>
    </row>
    <row r="485" spans="2:3" x14ac:dyDescent="0.25">
      <c r="B485" s="118"/>
      <c r="C485" s="118"/>
    </row>
    <row r="486" spans="2:3" x14ac:dyDescent="0.25">
      <c r="B486" s="118"/>
      <c r="C486" s="118"/>
    </row>
    <row r="487" spans="2:3" x14ac:dyDescent="0.25">
      <c r="B487" s="118"/>
      <c r="C487" s="118"/>
    </row>
    <row r="488" spans="2:3" x14ac:dyDescent="0.25">
      <c r="B488" s="118"/>
      <c r="C488" s="118"/>
    </row>
    <row r="489" spans="2:3" x14ac:dyDescent="0.25">
      <c r="B489" s="118"/>
      <c r="C489" s="118"/>
    </row>
    <row r="490" spans="2:3" x14ac:dyDescent="0.25">
      <c r="B490" s="118"/>
      <c r="C490" s="118"/>
    </row>
    <row r="491" spans="2:3" x14ac:dyDescent="0.25">
      <c r="B491" s="118"/>
      <c r="C491" s="118"/>
    </row>
    <row r="492" spans="2:3" x14ac:dyDescent="0.25">
      <c r="B492" s="118"/>
      <c r="C492" s="118"/>
    </row>
    <row r="493" spans="2:3" x14ac:dyDescent="0.25">
      <c r="B493" s="118"/>
      <c r="C493" s="118"/>
    </row>
    <row r="494" spans="2:3" x14ac:dyDescent="0.25">
      <c r="B494" s="118"/>
      <c r="C494" s="118"/>
    </row>
    <row r="495" spans="2:3" x14ac:dyDescent="0.25">
      <c r="B495" s="118"/>
      <c r="C495" s="118"/>
    </row>
    <row r="496" spans="2:3" x14ac:dyDescent="0.25">
      <c r="B496" s="118"/>
      <c r="C496" s="118"/>
    </row>
    <row r="497" spans="2:3" x14ac:dyDescent="0.25">
      <c r="B497" s="118"/>
      <c r="C497" s="118"/>
    </row>
    <row r="498" spans="2:3" x14ac:dyDescent="0.25">
      <c r="B498" s="118"/>
      <c r="C498" s="118"/>
    </row>
    <row r="499" spans="2:3" x14ac:dyDescent="0.25">
      <c r="B499" s="118"/>
      <c r="C499" s="118"/>
    </row>
    <row r="500" spans="2:3" x14ac:dyDescent="0.25">
      <c r="B500" s="118"/>
      <c r="C500" s="118"/>
    </row>
    <row r="501" spans="2:3" x14ac:dyDescent="0.25">
      <c r="B501" s="118"/>
      <c r="C501" s="118"/>
    </row>
    <row r="502" spans="2:3" x14ac:dyDescent="0.25">
      <c r="B502" s="118"/>
      <c r="C502" s="118"/>
    </row>
    <row r="503" spans="2:3" x14ac:dyDescent="0.25">
      <c r="B503" s="118"/>
      <c r="C503" s="118"/>
    </row>
    <row r="504" spans="2:3" x14ac:dyDescent="0.25">
      <c r="B504" s="118"/>
      <c r="C504" s="118"/>
    </row>
    <row r="505" spans="2:3" x14ac:dyDescent="0.25">
      <c r="B505" s="118"/>
      <c r="C505" s="118"/>
    </row>
    <row r="506" spans="2:3" x14ac:dyDescent="0.25">
      <c r="B506" s="118"/>
      <c r="C506" s="118"/>
    </row>
    <row r="507" spans="2:3" x14ac:dyDescent="0.25">
      <c r="B507" s="118"/>
      <c r="C507" s="118"/>
    </row>
    <row r="508" spans="2:3" x14ac:dyDescent="0.25">
      <c r="B508" s="118"/>
      <c r="C508" s="118"/>
    </row>
    <row r="509" spans="2:3" x14ac:dyDescent="0.25">
      <c r="B509" s="118"/>
      <c r="C509" s="118"/>
    </row>
    <row r="510" spans="2:3" x14ac:dyDescent="0.25">
      <c r="B510" s="118"/>
      <c r="C510" s="118"/>
    </row>
    <row r="511" spans="2:3" x14ac:dyDescent="0.25">
      <c r="B511" s="118"/>
      <c r="C511" s="118"/>
    </row>
    <row r="512" spans="2:3" x14ac:dyDescent="0.25">
      <c r="B512" s="118"/>
      <c r="C512" s="118"/>
    </row>
    <row r="513" spans="2:3" x14ac:dyDescent="0.25">
      <c r="B513" s="118"/>
      <c r="C513" s="118"/>
    </row>
    <row r="514" spans="2:3" x14ac:dyDescent="0.25">
      <c r="B514" s="118"/>
      <c r="C514" s="118"/>
    </row>
    <row r="515" spans="2:3" x14ac:dyDescent="0.25">
      <c r="B515" s="118"/>
      <c r="C515" s="118"/>
    </row>
    <row r="516" spans="2:3" x14ac:dyDescent="0.25">
      <c r="B516" s="118"/>
      <c r="C516" s="118"/>
    </row>
    <row r="517" spans="2:3" x14ac:dyDescent="0.25">
      <c r="B517" s="118"/>
      <c r="C517" s="118"/>
    </row>
    <row r="518" spans="2:3" x14ac:dyDescent="0.25">
      <c r="B518" s="118"/>
      <c r="C518" s="118"/>
    </row>
    <row r="519" spans="2:3" x14ac:dyDescent="0.25">
      <c r="B519" s="118"/>
      <c r="C519" s="118"/>
    </row>
    <row r="520" spans="2:3" x14ac:dyDescent="0.25">
      <c r="B520" s="118"/>
      <c r="C520" s="118"/>
    </row>
    <row r="521" spans="2:3" x14ac:dyDescent="0.25">
      <c r="B521" s="118"/>
      <c r="C521" s="118"/>
    </row>
    <row r="522" spans="2:3" x14ac:dyDescent="0.25">
      <c r="B522" s="118"/>
      <c r="C522" s="118"/>
    </row>
    <row r="523" spans="2:3" x14ac:dyDescent="0.25">
      <c r="B523" s="118"/>
      <c r="C523" s="118"/>
    </row>
    <row r="524" spans="2:3" x14ac:dyDescent="0.25">
      <c r="B524" s="118"/>
      <c r="C524" s="118"/>
    </row>
    <row r="525" spans="2:3" x14ac:dyDescent="0.25">
      <c r="B525" s="118"/>
      <c r="C525" s="118"/>
    </row>
    <row r="526" spans="2:3" x14ac:dyDescent="0.25">
      <c r="B526" s="118"/>
      <c r="C526" s="118"/>
    </row>
    <row r="527" spans="2:3" x14ac:dyDescent="0.25">
      <c r="B527" s="118"/>
      <c r="C527" s="118"/>
    </row>
    <row r="528" spans="2:3" x14ac:dyDescent="0.25">
      <c r="B528" s="118"/>
      <c r="C528" s="118"/>
    </row>
    <row r="529" spans="2:3" x14ac:dyDescent="0.25">
      <c r="B529" s="118"/>
      <c r="C529" s="118"/>
    </row>
    <row r="530" spans="2:3" x14ac:dyDescent="0.25">
      <c r="B530" s="118"/>
      <c r="C530" s="118"/>
    </row>
    <row r="531" spans="2:3" x14ac:dyDescent="0.25">
      <c r="B531" s="118"/>
      <c r="C531" s="118"/>
    </row>
    <row r="532" spans="2:3" x14ac:dyDescent="0.25">
      <c r="B532" s="118"/>
      <c r="C532" s="118"/>
    </row>
    <row r="533" spans="2:3" x14ac:dyDescent="0.25">
      <c r="B533" s="118"/>
      <c r="C533" s="118"/>
    </row>
    <row r="534" spans="2:3" x14ac:dyDescent="0.25">
      <c r="B534" s="118"/>
      <c r="C534" s="118"/>
    </row>
    <row r="535" spans="2:3" x14ac:dyDescent="0.25">
      <c r="B535" s="118"/>
      <c r="C535" s="118"/>
    </row>
    <row r="536" spans="2:3" x14ac:dyDescent="0.25">
      <c r="B536" s="118"/>
      <c r="C536" s="118"/>
    </row>
    <row r="537" spans="2:3" x14ac:dyDescent="0.25">
      <c r="B537" s="118"/>
      <c r="C537" s="118"/>
    </row>
    <row r="538" spans="2:3" x14ac:dyDescent="0.25">
      <c r="B538" s="118"/>
      <c r="C538" s="118"/>
    </row>
    <row r="539" spans="2:3" x14ac:dyDescent="0.25">
      <c r="B539" s="118"/>
      <c r="C539" s="118"/>
    </row>
    <row r="540" spans="2:3" x14ac:dyDescent="0.25">
      <c r="B540" s="118"/>
      <c r="C540" s="118"/>
    </row>
    <row r="541" spans="2:3" x14ac:dyDescent="0.25">
      <c r="B541" s="118"/>
      <c r="C541" s="118"/>
    </row>
    <row r="542" spans="2:3" x14ac:dyDescent="0.25">
      <c r="B542" s="118"/>
      <c r="C542" s="118"/>
    </row>
    <row r="543" spans="2:3" x14ac:dyDescent="0.25">
      <c r="B543" s="118"/>
      <c r="C543" s="118"/>
    </row>
    <row r="544" spans="2:3" x14ac:dyDescent="0.25">
      <c r="B544" s="118"/>
      <c r="C544" s="118"/>
    </row>
    <row r="545" spans="2:3" x14ac:dyDescent="0.25">
      <c r="B545" s="118"/>
      <c r="C545" s="118"/>
    </row>
    <row r="546" spans="2:3" x14ac:dyDescent="0.25">
      <c r="B546" s="118"/>
      <c r="C546" s="118"/>
    </row>
    <row r="547" spans="2:3" x14ac:dyDescent="0.25">
      <c r="B547" s="118"/>
      <c r="C547" s="118"/>
    </row>
    <row r="548" spans="2:3" x14ac:dyDescent="0.25">
      <c r="B548" s="118"/>
      <c r="C548" s="118"/>
    </row>
    <row r="549" spans="2:3" x14ac:dyDescent="0.25">
      <c r="B549" s="118"/>
      <c r="C549" s="118"/>
    </row>
    <row r="550" spans="2:3" x14ac:dyDescent="0.25">
      <c r="B550" s="118"/>
      <c r="C550" s="118"/>
    </row>
    <row r="551" spans="2:3" x14ac:dyDescent="0.25">
      <c r="B551" s="118"/>
      <c r="C551" s="118"/>
    </row>
    <row r="552" spans="2:3" x14ac:dyDescent="0.25">
      <c r="B552" s="118"/>
      <c r="C552" s="118"/>
    </row>
    <row r="553" spans="2:3" x14ac:dyDescent="0.25">
      <c r="B553" s="118"/>
      <c r="C553" s="118"/>
    </row>
    <row r="554" spans="2:3" x14ac:dyDescent="0.25">
      <c r="B554" s="118"/>
      <c r="C554" s="118"/>
    </row>
    <row r="555" spans="2:3" x14ac:dyDescent="0.25">
      <c r="B555" s="118"/>
      <c r="C555" s="118"/>
    </row>
    <row r="556" spans="2:3" x14ac:dyDescent="0.25">
      <c r="B556" s="118"/>
      <c r="C556" s="118"/>
    </row>
    <row r="557" spans="2:3" x14ac:dyDescent="0.25">
      <c r="B557" s="118"/>
      <c r="C557" s="118"/>
    </row>
    <row r="558" spans="2:3" x14ac:dyDescent="0.25">
      <c r="B558" s="118"/>
      <c r="C558" s="118"/>
    </row>
    <row r="559" spans="2:3" x14ac:dyDescent="0.25">
      <c r="B559" s="118"/>
      <c r="C559" s="118"/>
    </row>
    <row r="560" spans="2:3" x14ac:dyDescent="0.25">
      <c r="B560" s="118"/>
      <c r="C560" s="118"/>
    </row>
    <row r="561" spans="2:3" x14ac:dyDescent="0.25">
      <c r="B561" s="118"/>
      <c r="C561" s="118"/>
    </row>
    <row r="562" spans="2:3" x14ac:dyDescent="0.25">
      <c r="B562" s="118"/>
      <c r="C562" s="118"/>
    </row>
    <row r="563" spans="2:3" x14ac:dyDescent="0.25">
      <c r="B563" s="118"/>
      <c r="C563" s="118"/>
    </row>
    <row r="564" spans="2:3" x14ac:dyDescent="0.25">
      <c r="B564" s="118"/>
      <c r="C564" s="118"/>
    </row>
    <row r="565" spans="2:3" x14ac:dyDescent="0.25">
      <c r="B565" s="118"/>
      <c r="C565" s="118"/>
    </row>
    <row r="566" spans="2:3" x14ac:dyDescent="0.25">
      <c r="B566" s="118"/>
      <c r="C566" s="118"/>
    </row>
    <row r="567" spans="2:3" x14ac:dyDescent="0.25">
      <c r="B567" s="118"/>
      <c r="C567" s="118"/>
    </row>
    <row r="568" spans="2:3" x14ac:dyDescent="0.25">
      <c r="B568" s="118"/>
      <c r="C568" s="118"/>
    </row>
    <row r="569" spans="2:3" x14ac:dyDescent="0.25">
      <c r="B569" s="118"/>
      <c r="C569" s="118"/>
    </row>
    <row r="570" spans="2:3" x14ac:dyDescent="0.25">
      <c r="B570" s="118"/>
      <c r="C570" s="118"/>
    </row>
    <row r="571" spans="2:3" x14ac:dyDescent="0.25">
      <c r="B571" s="118"/>
      <c r="C571" s="118"/>
    </row>
    <row r="572" spans="2:3" x14ac:dyDescent="0.25">
      <c r="B572" s="118"/>
      <c r="C572" s="118"/>
    </row>
    <row r="573" spans="2:3" x14ac:dyDescent="0.25">
      <c r="B573" s="118"/>
      <c r="C573" s="118"/>
    </row>
    <row r="574" spans="2:3" x14ac:dyDescent="0.25">
      <c r="B574" s="118"/>
      <c r="C574" s="118"/>
    </row>
    <row r="575" spans="2:3" x14ac:dyDescent="0.25">
      <c r="B575" s="118"/>
      <c r="C575" s="118"/>
    </row>
    <row r="576" spans="2:3" x14ac:dyDescent="0.25">
      <c r="B576" s="118"/>
      <c r="C576" s="118"/>
    </row>
    <row r="577" spans="2:3" x14ac:dyDescent="0.25">
      <c r="B577" s="118"/>
      <c r="C577" s="118"/>
    </row>
    <row r="578" spans="2:3" x14ac:dyDescent="0.25">
      <c r="B578" s="118"/>
      <c r="C578" s="118"/>
    </row>
    <row r="579" spans="2:3" x14ac:dyDescent="0.25">
      <c r="B579" s="118"/>
      <c r="C579" s="118"/>
    </row>
    <row r="580" spans="2:3" x14ac:dyDescent="0.25">
      <c r="B580" s="118"/>
      <c r="C580" s="118"/>
    </row>
    <row r="581" spans="2:3" x14ac:dyDescent="0.25">
      <c r="B581" s="118"/>
      <c r="C581" s="118"/>
    </row>
    <row r="582" spans="2:3" x14ac:dyDescent="0.25">
      <c r="B582" s="118"/>
      <c r="C582" s="118"/>
    </row>
    <row r="583" spans="2:3" x14ac:dyDescent="0.25">
      <c r="B583" s="118"/>
      <c r="C583" s="118"/>
    </row>
    <row r="584" spans="2:3" x14ac:dyDescent="0.25">
      <c r="B584" s="118"/>
      <c r="C584" s="118"/>
    </row>
    <row r="585" spans="2:3" x14ac:dyDescent="0.25">
      <c r="B585" s="118"/>
      <c r="C585" s="118"/>
    </row>
    <row r="586" spans="2:3" x14ac:dyDescent="0.25">
      <c r="B586" s="118"/>
      <c r="C586" s="118"/>
    </row>
    <row r="587" spans="2:3" x14ac:dyDescent="0.25">
      <c r="B587" s="118"/>
      <c r="C587" s="118"/>
    </row>
    <row r="588" spans="2:3" x14ac:dyDescent="0.25">
      <c r="B588" s="118"/>
      <c r="C588" s="118"/>
    </row>
    <row r="589" spans="2:3" x14ac:dyDescent="0.25">
      <c r="B589" s="118"/>
      <c r="C589" s="118"/>
    </row>
    <row r="590" spans="2:3" x14ac:dyDescent="0.25">
      <c r="B590" s="118"/>
      <c r="C590" s="118"/>
    </row>
    <row r="591" spans="2:3" x14ac:dyDescent="0.25">
      <c r="B591" s="118"/>
      <c r="C591" s="118"/>
    </row>
    <row r="592" spans="2:3" x14ac:dyDescent="0.25">
      <c r="B592" s="118"/>
      <c r="C592" s="118"/>
    </row>
    <row r="593" spans="2:3" x14ac:dyDescent="0.25">
      <c r="B593" s="118"/>
      <c r="C593" s="118"/>
    </row>
    <row r="594" spans="2:3" x14ac:dyDescent="0.25">
      <c r="B594" s="118"/>
      <c r="C594" s="118"/>
    </row>
    <row r="595" spans="2:3" x14ac:dyDescent="0.25">
      <c r="B595" s="118"/>
      <c r="C595" s="118"/>
    </row>
    <row r="596" spans="2:3" x14ac:dyDescent="0.25">
      <c r="B596" s="118"/>
      <c r="C596" s="118"/>
    </row>
    <row r="597" spans="2:3" x14ac:dyDescent="0.25">
      <c r="B597" s="118"/>
      <c r="C597" s="118"/>
    </row>
    <row r="598" spans="2:3" x14ac:dyDescent="0.25">
      <c r="B598" s="118"/>
      <c r="C598" s="118"/>
    </row>
    <row r="599" spans="2:3" x14ac:dyDescent="0.25">
      <c r="B599" s="118"/>
      <c r="C599" s="118"/>
    </row>
    <row r="600" spans="2:3" x14ac:dyDescent="0.25">
      <c r="B600" s="118"/>
      <c r="C600" s="118"/>
    </row>
    <row r="601" spans="2:3" x14ac:dyDescent="0.25">
      <c r="B601" s="118"/>
      <c r="C601" s="118"/>
    </row>
    <row r="602" spans="2:3" x14ac:dyDescent="0.25">
      <c r="B602" s="118"/>
      <c r="C602" s="118"/>
    </row>
    <row r="603" spans="2:3" x14ac:dyDescent="0.25">
      <c r="B603" s="118"/>
      <c r="C603" s="118"/>
    </row>
    <row r="604" spans="2:3" x14ac:dyDescent="0.25">
      <c r="B604" s="118"/>
      <c r="C604" s="118"/>
    </row>
    <row r="605" spans="2:3" x14ac:dyDescent="0.25">
      <c r="B605" s="118"/>
      <c r="C605" s="118"/>
    </row>
    <row r="606" spans="2:3" x14ac:dyDescent="0.25">
      <c r="B606" s="118"/>
      <c r="C606" s="118"/>
    </row>
    <row r="607" spans="2:3" x14ac:dyDescent="0.25">
      <c r="B607" s="118"/>
      <c r="C607" s="118"/>
    </row>
    <row r="608" spans="2:3" x14ac:dyDescent="0.25">
      <c r="B608" s="118"/>
      <c r="C608" s="118"/>
    </row>
    <row r="609" spans="2:3" x14ac:dyDescent="0.25">
      <c r="B609" s="118"/>
      <c r="C609" s="118"/>
    </row>
    <row r="610" spans="2:3" x14ac:dyDescent="0.25">
      <c r="B610" s="118"/>
      <c r="C610" s="118"/>
    </row>
    <row r="611" spans="2:3" x14ac:dyDescent="0.25">
      <c r="B611" s="118"/>
      <c r="C611" s="118"/>
    </row>
    <row r="612" spans="2:3" x14ac:dyDescent="0.25">
      <c r="B612" s="118"/>
      <c r="C612" s="118"/>
    </row>
    <row r="613" spans="2:3" x14ac:dyDescent="0.25">
      <c r="B613" s="118"/>
      <c r="C613" s="118"/>
    </row>
    <row r="614" spans="2:3" x14ac:dyDescent="0.25">
      <c r="B614" s="118"/>
      <c r="C614" s="118"/>
    </row>
    <row r="615" spans="2:3" x14ac:dyDescent="0.25">
      <c r="B615" s="118"/>
      <c r="C615" s="118"/>
    </row>
    <row r="616" spans="2:3" x14ac:dyDescent="0.25">
      <c r="B616" s="118"/>
      <c r="C616" s="118"/>
    </row>
    <row r="617" spans="2:3" x14ac:dyDescent="0.25">
      <c r="B617" s="118"/>
      <c r="C617" s="118"/>
    </row>
    <row r="618" spans="2:3" x14ac:dyDescent="0.25">
      <c r="B618" s="118"/>
      <c r="C618" s="118"/>
    </row>
    <row r="619" spans="2:3" x14ac:dyDescent="0.25">
      <c r="B619" s="118"/>
      <c r="C619" s="118"/>
    </row>
    <row r="620" spans="2:3" x14ac:dyDescent="0.25">
      <c r="B620" s="118"/>
      <c r="C620" s="118"/>
    </row>
    <row r="621" spans="2:3" x14ac:dyDescent="0.25">
      <c r="B621" s="118"/>
      <c r="C621" s="118"/>
    </row>
    <row r="622" spans="2:3" x14ac:dyDescent="0.25">
      <c r="B622" s="118"/>
      <c r="C622" s="118"/>
    </row>
    <row r="623" spans="2:3" x14ac:dyDescent="0.25">
      <c r="B623" s="118"/>
      <c r="C623" s="118"/>
    </row>
    <row r="624" spans="2:3" x14ac:dyDescent="0.25">
      <c r="B624" s="118"/>
      <c r="C624" s="118"/>
    </row>
    <row r="625" spans="2:3" x14ac:dyDescent="0.25">
      <c r="B625" s="118"/>
      <c r="C625" s="118"/>
    </row>
    <row r="626" spans="2:3" x14ac:dyDescent="0.25">
      <c r="B626" s="118"/>
      <c r="C626" s="118"/>
    </row>
    <row r="627" spans="2:3" x14ac:dyDescent="0.25">
      <c r="B627" s="118"/>
      <c r="C627" s="118"/>
    </row>
    <row r="628" spans="2:3" x14ac:dyDescent="0.25">
      <c r="B628" s="118"/>
      <c r="C628" s="118"/>
    </row>
    <row r="629" spans="2:3" x14ac:dyDescent="0.25">
      <c r="B629" s="118"/>
      <c r="C629" s="118"/>
    </row>
    <row r="630" spans="2:3" x14ac:dyDescent="0.25">
      <c r="B630" s="118"/>
      <c r="C630" s="118"/>
    </row>
    <row r="631" spans="2:3" x14ac:dyDescent="0.25">
      <c r="B631" s="118"/>
      <c r="C631" s="118"/>
    </row>
    <row r="632" spans="2:3" x14ac:dyDescent="0.25">
      <c r="B632" s="118"/>
      <c r="C632" s="118"/>
    </row>
    <row r="633" spans="2:3" x14ac:dyDescent="0.25">
      <c r="B633" s="118"/>
      <c r="C633" s="118"/>
    </row>
    <row r="634" spans="2:3" x14ac:dyDescent="0.25">
      <c r="B634" s="118"/>
      <c r="C634" s="118"/>
    </row>
    <row r="635" spans="2:3" x14ac:dyDescent="0.25">
      <c r="B635" s="118"/>
      <c r="C635" s="118"/>
    </row>
    <row r="636" spans="2:3" x14ac:dyDescent="0.25">
      <c r="B636" s="118"/>
      <c r="C636" s="118"/>
    </row>
    <row r="637" spans="2:3" x14ac:dyDescent="0.25">
      <c r="B637" s="118"/>
      <c r="C637" s="118"/>
    </row>
    <row r="638" spans="2:3" x14ac:dyDescent="0.25">
      <c r="B638" s="118"/>
      <c r="C638" s="118"/>
    </row>
    <row r="639" spans="2:3" x14ac:dyDescent="0.25">
      <c r="B639" s="118"/>
      <c r="C639" s="118"/>
    </row>
    <row r="640" spans="2:3" x14ac:dyDescent="0.25">
      <c r="B640" s="118"/>
      <c r="C640" s="118"/>
    </row>
    <row r="641" spans="2:3" x14ac:dyDescent="0.25">
      <c r="B641" s="118"/>
      <c r="C641" s="118"/>
    </row>
    <row r="642" spans="2:3" x14ac:dyDescent="0.25">
      <c r="B642" s="118"/>
      <c r="C642" s="118"/>
    </row>
    <row r="643" spans="2:3" x14ac:dyDescent="0.25">
      <c r="B643" s="118"/>
      <c r="C643" s="118"/>
    </row>
    <row r="644" spans="2:3" x14ac:dyDescent="0.25">
      <c r="B644" s="118"/>
      <c r="C644" s="118"/>
    </row>
    <row r="645" spans="2:3" x14ac:dyDescent="0.25">
      <c r="B645" s="118"/>
      <c r="C645" s="118"/>
    </row>
    <row r="646" spans="2:3" x14ac:dyDescent="0.25">
      <c r="B646" s="118"/>
      <c r="C646" s="118"/>
    </row>
    <row r="647" spans="2:3" x14ac:dyDescent="0.25">
      <c r="B647" s="118"/>
      <c r="C647" s="118"/>
    </row>
    <row r="648" spans="2:3" x14ac:dyDescent="0.25">
      <c r="B648" s="118"/>
      <c r="C648" s="118"/>
    </row>
    <row r="649" spans="2:3" x14ac:dyDescent="0.25">
      <c r="B649" s="118"/>
      <c r="C649" s="118"/>
    </row>
    <row r="650" spans="2:3" x14ac:dyDescent="0.25">
      <c r="B650" s="118"/>
      <c r="C650" s="118"/>
    </row>
    <row r="651" spans="2:3" x14ac:dyDescent="0.25">
      <c r="B651" s="118"/>
      <c r="C651" s="118"/>
    </row>
    <row r="652" spans="2:3" x14ac:dyDescent="0.25">
      <c r="B652" s="118"/>
      <c r="C652" s="118"/>
    </row>
    <row r="653" spans="2:3" x14ac:dyDescent="0.25">
      <c r="B653" s="118"/>
      <c r="C653" s="118"/>
    </row>
    <row r="654" spans="2:3" x14ac:dyDescent="0.25">
      <c r="B654" s="118"/>
      <c r="C654" s="118"/>
    </row>
    <row r="655" spans="2:3" x14ac:dyDescent="0.25">
      <c r="B655" s="118"/>
      <c r="C655" s="118"/>
    </row>
    <row r="656" spans="2:3" x14ac:dyDescent="0.25">
      <c r="B656" s="118"/>
      <c r="C656" s="118"/>
    </row>
    <row r="657" spans="2:3" x14ac:dyDescent="0.25">
      <c r="B657" s="118"/>
      <c r="C657" s="118"/>
    </row>
    <row r="658" spans="2:3" x14ac:dyDescent="0.25">
      <c r="B658" s="118"/>
      <c r="C658" s="118"/>
    </row>
    <row r="659" spans="2:3" x14ac:dyDescent="0.25">
      <c r="B659" s="118"/>
      <c r="C659" s="118"/>
    </row>
    <row r="660" spans="2:3" x14ac:dyDescent="0.25">
      <c r="B660" s="118"/>
      <c r="C660" s="118"/>
    </row>
    <row r="661" spans="2:3" x14ac:dyDescent="0.25">
      <c r="B661" s="118"/>
      <c r="C661" s="118"/>
    </row>
    <row r="662" spans="2:3" x14ac:dyDescent="0.25">
      <c r="B662" s="118"/>
      <c r="C662" s="118"/>
    </row>
    <row r="663" spans="2:3" x14ac:dyDescent="0.25">
      <c r="B663" s="118"/>
      <c r="C663" s="118"/>
    </row>
    <row r="664" spans="2:3" x14ac:dyDescent="0.25">
      <c r="B664" s="118"/>
      <c r="C664" s="118"/>
    </row>
    <row r="665" spans="2:3" x14ac:dyDescent="0.25">
      <c r="B665" s="118"/>
      <c r="C665" s="118"/>
    </row>
    <row r="666" spans="2:3" x14ac:dyDescent="0.25">
      <c r="B666" s="118"/>
      <c r="C666" s="118"/>
    </row>
    <row r="667" spans="2:3" x14ac:dyDescent="0.25">
      <c r="B667" s="118"/>
      <c r="C667" s="118"/>
    </row>
    <row r="668" spans="2:3" x14ac:dyDescent="0.25">
      <c r="B668" s="118"/>
      <c r="C668" s="118"/>
    </row>
    <row r="669" spans="2:3" x14ac:dyDescent="0.25">
      <c r="B669" s="118"/>
      <c r="C669" s="118"/>
    </row>
    <row r="670" spans="2:3" x14ac:dyDescent="0.25">
      <c r="B670" s="118"/>
      <c r="C670" s="118"/>
    </row>
    <row r="671" spans="2:3" x14ac:dyDescent="0.25">
      <c r="B671" s="118"/>
      <c r="C671" s="118"/>
    </row>
    <row r="672" spans="2:3" x14ac:dyDescent="0.25">
      <c r="B672" s="118"/>
      <c r="C672" s="118"/>
    </row>
    <row r="673" spans="2:3" x14ac:dyDescent="0.25">
      <c r="B673" s="118"/>
      <c r="C673" s="118"/>
    </row>
    <row r="674" spans="2:3" x14ac:dyDescent="0.25">
      <c r="B674" s="118"/>
      <c r="C674" s="118"/>
    </row>
    <row r="675" spans="2:3" x14ac:dyDescent="0.25">
      <c r="B675" s="118"/>
      <c r="C675" s="118"/>
    </row>
    <row r="676" spans="2:3" x14ac:dyDescent="0.25">
      <c r="B676" s="118"/>
      <c r="C676" s="118"/>
    </row>
    <row r="677" spans="2:3" x14ac:dyDescent="0.25">
      <c r="B677" s="118"/>
      <c r="C677" s="118"/>
    </row>
    <row r="678" spans="2:3" x14ac:dyDescent="0.25">
      <c r="B678" s="118"/>
      <c r="C678" s="118"/>
    </row>
    <row r="679" spans="2:3" x14ac:dyDescent="0.25">
      <c r="B679" s="118"/>
      <c r="C679" s="118"/>
    </row>
    <row r="680" spans="2:3" x14ac:dyDescent="0.25">
      <c r="B680" s="118"/>
      <c r="C680" s="118"/>
    </row>
    <row r="681" spans="2:3" x14ac:dyDescent="0.25">
      <c r="B681" s="118"/>
      <c r="C681" s="118"/>
    </row>
    <row r="682" spans="2:3" x14ac:dyDescent="0.25">
      <c r="B682" s="118"/>
      <c r="C682" s="118"/>
    </row>
    <row r="683" spans="2:3" x14ac:dyDescent="0.25">
      <c r="B683" s="118"/>
      <c r="C683" s="118"/>
    </row>
    <row r="684" spans="2:3" x14ac:dyDescent="0.25">
      <c r="B684" s="118"/>
      <c r="C684" s="118"/>
    </row>
    <row r="685" spans="2:3" x14ac:dyDescent="0.25">
      <c r="B685" s="118"/>
      <c r="C685" s="118"/>
    </row>
    <row r="686" spans="2:3" x14ac:dyDescent="0.25">
      <c r="B686" s="118"/>
      <c r="C686" s="118"/>
    </row>
    <row r="687" spans="2:3" x14ac:dyDescent="0.25">
      <c r="B687" s="118"/>
      <c r="C687" s="118"/>
    </row>
    <row r="688" spans="2:3" x14ac:dyDescent="0.25">
      <c r="B688" s="118"/>
      <c r="C688" s="118"/>
    </row>
    <row r="689" spans="2:3" x14ac:dyDescent="0.25">
      <c r="B689" s="118"/>
      <c r="C689" s="118"/>
    </row>
    <row r="690" spans="2:3" x14ac:dyDescent="0.25">
      <c r="B690" s="118"/>
      <c r="C690" s="118"/>
    </row>
    <row r="691" spans="2:3" x14ac:dyDescent="0.25">
      <c r="B691" s="118"/>
      <c r="C691" s="118"/>
    </row>
    <row r="692" spans="2:3" x14ac:dyDescent="0.25">
      <c r="B692" s="118"/>
      <c r="C692" s="118"/>
    </row>
    <row r="693" spans="2:3" x14ac:dyDescent="0.25">
      <c r="B693" s="118"/>
      <c r="C693" s="118"/>
    </row>
    <row r="694" spans="2:3" x14ac:dyDescent="0.25">
      <c r="B694" s="118"/>
      <c r="C694" s="118"/>
    </row>
    <row r="695" spans="2:3" x14ac:dyDescent="0.25">
      <c r="B695" s="118"/>
      <c r="C695" s="118"/>
    </row>
    <row r="696" spans="2:3" x14ac:dyDescent="0.25">
      <c r="B696" s="118"/>
      <c r="C696" s="118"/>
    </row>
    <row r="697" spans="2:3" x14ac:dyDescent="0.25">
      <c r="B697" s="118"/>
      <c r="C697" s="118"/>
    </row>
    <row r="698" spans="2:3" x14ac:dyDescent="0.25">
      <c r="B698" s="118"/>
      <c r="C698" s="118"/>
    </row>
    <row r="699" spans="2:3" x14ac:dyDescent="0.25">
      <c r="B699" s="118"/>
      <c r="C699" s="118"/>
    </row>
    <row r="700" spans="2:3" x14ac:dyDescent="0.25">
      <c r="B700" s="118"/>
      <c r="C700" s="118"/>
    </row>
    <row r="701" spans="2:3" x14ac:dyDescent="0.25">
      <c r="B701" s="118"/>
      <c r="C701" s="118"/>
    </row>
    <row r="702" spans="2:3" x14ac:dyDescent="0.25">
      <c r="B702" s="118"/>
      <c r="C702" s="118"/>
    </row>
    <row r="703" spans="2:3" x14ac:dyDescent="0.25">
      <c r="B703" s="118"/>
      <c r="C703" s="118"/>
    </row>
    <row r="704" spans="2:3" x14ac:dyDescent="0.25">
      <c r="B704" s="118"/>
      <c r="C704" s="118"/>
    </row>
  </sheetData>
  <pageMargins left="0.7" right="0.7" top="0.75" bottom="0.75" header="0.3" footer="0.3"/>
  <pageSetup orientation="portrait"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2145F-B458-4729-8634-D4EF56EBA300}">
  <dimension ref="A2:H311"/>
  <sheetViews>
    <sheetView showOutlineSymbols="0" workbookViewId="0">
      <selection activeCell="E28" sqref="E28"/>
    </sheetView>
  </sheetViews>
  <sheetFormatPr defaultColWidth="8.5" defaultRowHeight="15" x14ac:dyDescent="0.25"/>
  <cols>
    <col min="1" max="1" width="8.5" style="124"/>
    <col min="2" max="2" width="9.75" style="124" customWidth="1"/>
    <col min="3" max="3" width="11.75" style="124" bestFit="1" customWidth="1"/>
    <col min="4" max="4" width="8.5" style="124"/>
    <col min="5" max="5" width="12.875" style="124" bestFit="1" customWidth="1"/>
    <col min="6" max="16384" width="8.5" style="124"/>
  </cols>
  <sheetData>
    <row r="2" spans="1:8" x14ac:dyDescent="0.25">
      <c r="A2" s="123"/>
      <c r="B2" s="123"/>
      <c r="C2" s="123" t="s">
        <v>3</v>
      </c>
      <c r="D2" s="123"/>
      <c r="E2" s="123" t="s">
        <v>3</v>
      </c>
      <c r="F2" s="123"/>
      <c r="H2" s="123" t="s">
        <v>2</v>
      </c>
    </row>
    <row r="3" spans="1:8" x14ac:dyDescent="0.25">
      <c r="A3" s="123"/>
      <c r="B3" s="123" t="s">
        <v>168</v>
      </c>
      <c r="C3" s="123" t="s">
        <v>6</v>
      </c>
      <c r="D3" s="123" t="s">
        <v>168</v>
      </c>
      <c r="E3" s="123" t="s">
        <v>6</v>
      </c>
      <c r="F3" s="123"/>
      <c r="H3" s="123" t="s">
        <v>6</v>
      </c>
    </row>
    <row r="4" spans="1:8" ht="15.75" thickBot="1" x14ac:dyDescent="0.3"/>
    <row r="5" spans="1:8" ht="15.75" thickBot="1" x14ac:dyDescent="0.3">
      <c r="A5" s="123">
        <f>D5-B5</f>
        <v>75</v>
      </c>
      <c r="B5" s="123">
        <v>2025</v>
      </c>
      <c r="C5" s="125">
        <v>30480</v>
      </c>
      <c r="D5" s="123">
        <v>2100</v>
      </c>
      <c r="E5" s="125">
        <v>566475</v>
      </c>
      <c r="F5" s="126">
        <f>+(E5/C5)^(1/(D5-B5))-1</f>
        <v>3.9733915122363239E-2</v>
      </c>
      <c r="H5" s="126">
        <f>(1+F5)/(1+F8)-1</f>
        <v>1.5352782344022931E-2</v>
      </c>
    </row>
    <row r="7" spans="1:8" ht="15.75" thickBot="1" x14ac:dyDescent="0.3">
      <c r="A7" s="123"/>
      <c r="B7" s="123" t="s">
        <v>168</v>
      </c>
      <c r="C7" s="123" t="s">
        <v>7</v>
      </c>
      <c r="D7" s="123" t="s">
        <v>168</v>
      </c>
      <c r="E7" s="123" t="s">
        <v>7</v>
      </c>
    </row>
    <row r="8" spans="1:8" ht="15.75" thickBot="1" x14ac:dyDescent="0.3">
      <c r="A8" s="123">
        <f>D8-B8</f>
        <v>75</v>
      </c>
      <c r="B8" s="123">
        <v>2025</v>
      </c>
      <c r="C8" s="125">
        <v>100</v>
      </c>
      <c r="D8" s="123">
        <v>2100</v>
      </c>
      <c r="E8" s="127">
        <v>592.78</v>
      </c>
      <c r="F8" s="126">
        <f>+(E8/C8)^(1/(D8-B8))-1</f>
        <v>2.401247448404531E-2</v>
      </c>
    </row>
    <row r="18" spans="2:3" x14ac:dyDescent="0.25">
      <c r="B18" s="124" t="s">
        <v>193</v>
      </c>
    </row>
    <row r="19" spans="2:3" x14ac:dyDescent="0.25">
      <c r="B19" s="128" t="s">
        <v>44</v>
      </c>
    </row>
    <row r="20" spans="2:3" x14ac:dyDescent="0.25">
      <c r="B20" s="129" t="s">
        <v>641</v>
      </c>
    </row>
    <row r="21" spans="2:3" x14ac:dyDescent="0.25">
      <c r="B21" s="130">
        <v>2025</v>
      </c>
    </row>
    <row r="22" spans="2:3" x14ac:dyDescent="0.25">
      <c r="B22" s="124" t="s">
        <v>41</v>
      </c>
    </row>
    <row r="23" spans="2:3" x14ac:dyDescent="0.25">
      <c r="B23" s="124" t="s">
        <v>642</v>
      </c>
    </row>
    <row r="24" spans="2:3" x14ac:dyDescent="0.25">
      <c r="B24" s="124" t="s">
        <v>643</v>
      </c>
    </row>
    <row r="25" spans="2:3" x14ac:dyDescent="0.25">
      <c r="B25" s="124" t="s">
        <v>644</v>
      </c>
      <c r="C25" s="131" t="s">
        <v>645</v>
      </c>
    </row>
    <row r="311" spans="3:3" x14ac:dyDescent="0.25">
      <c r="C311" s="124" t="s">
        <v>646</v>
      </c>
    </row>
  </sheetData>
  <hyperlinks>
    <hyperlink ref="C25" r:id="rId1" display="https://www.ssa.gov/oact/TR/index.html" xr:uid="{983E5E0C-9857-4BC0-8D01-903D10B9C1E9}"/>
  </hyperlinks>
  <pageMargins left="0.7" right="0.7" top="0.75" bottom="0.75" header="0.3" footer="0.3"/>
  <pageSetup orientation="landscape" r:id="rId2"/>
  <headerFooter>
    <oddFooter>&amp;R&amp;Z&amp;F -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58396-9DBF-48F6-BD5A-38BDD3293BA0}">
  <dimension ref="A1:AG82"/>
  <sheetViews>
    <sheetView showOutlineSymbols="0" workbookViewId="0">
      <selection activeCell="E28" sqref="E28"/>
    </sheetView>
  </sheetViews>
  <sheetFormatPr defaultRowHeight="12.75" x14ac:dyDescent="0.2"/>
  <cols>
    <col min="1" max="1" width="15.375" style="133" customWidth="1"/>
    <col min="2" max="31" width="8.625" style="133" bestFit="1" customWidth="1"/>
    <col min="32" max="225" width="9" style="133"/>
    <col min="226" max="287" width="15.375" style="133" customWidth="1"/>
    <col min="288" max="481" width="9" style="133"/>
    <col min="482" max="543" width="15.375" style="133" customWidth="1"/>
    <col min="544" max="737" width="9" style="133"/>
    <col min="738" max="799" width="15.375" style="133" customWidth="1"/>
    <col min="800" max="993" width="9" style="133"/>
    <col min="994" max="1055" width="15.375" style="133" customWidth="1"/>
    <col min="1056" max="1249" width="9" style="133"/>
    <col min="1250" max="1311" width="15.375" style="133" customWidth="1"/>
    <col min="1312" max="1505" width="9" style="133"/>
    <col min="1506" max="1567" width="15.375" style="133" customWidth="1"/>
    <col min="1568" max="1761" width="9" style="133"/>
    <col min="1762" max="1823" width="15.375" style="133" customWidth="1"/>
    <col min="1824" max="2017" width="9" style="133"/>
    <col min="2018" max="2079" width="15.375" style="133" customWidth="1"/>
    <col min="2080" max="2273" width="9" style="133"/>
    <col min="2274" max="2335" width="15.375" style="133" customWidth="1"/>
    <col min="2336" max="2529" width="9" style="133"/>
    <col min="2530" max="2591" width="15.375" style="133" customWidth="1"/>
    <col min="2592" max="2785" width="9" style="133"/>
    <col min="2786" max="2847" width="15.375" style="133" customWidth="1"/>
    <col min="2848" max="3041" width="9" style="133"/>
    <col min="3042" max="3103" width="15.375" style="133" customWidth="1"/>
    <col min="3104" max="3297" width="9" style="133"/>
    <col min="3298" max="3359" width="15.375" style="133" customWidth="1"/>
    <col min="3360" max="3553" width="9" style="133"/>
    <col min="3554" max="3615" width="15.375" style="133" customWidth="1"/>
    <col min="3616" max="3809" width="9" style="133"/>
    <col min="3810" max="3871" width="15.375" style="133" customWidth="1"/>
    <col min="3872" max="4065" width="9" style="133"/>
    <col min="4066" max="4127" width="15.375" style="133" customWidth="1"/>
    <col min="4128" max="4321" width="9" style="133"/>
    <col min="4322" max="4383" width="15.375" style="133" customWidth="1"/>
    <col min="4384" max="4577" width="9" style="133"/>
    <col min="4578" max="4639" width="15.375" style="133" customWidth="1"/>
    <col min="4640" max="4833" width="9" style="133"/>
    <col min="4834" max="4895" width="15.375" style="133" customWidth="1"/>
    <col min="4896" max="5089" width="9" style="133"/>
    <col min="5090" max="5151" width="15.375" style="133" customWidth="1"/>
    <col min="5152" max="5345" width="9" style="133"/>
    <col min="5346" max="5407" width="15.375" style="133" customWidth="1"/>
    <col min="5408" max="5601" width="9" style="133"/>
    <col min="5602" max="5663" width="15.375" style="133" customWidth="1"/>
    <col min="5664" max="5857" width="9" style="133"/>
    <col min="5858" max="5919" width="15.375" style="133" customWidth="1"/>
    <col min="5920" max="6113" width="9" style="133"/>
    <col min="6114" max="6175" width="15.375" style="133" customWidth="1"/>
    <col min="6176" max="6369" width="9" style="133"/>
    <col min="6370" max="6431" width="15.375" style="133" customWidth="1"/>
    <col min="6432" max="6625" width="9" style="133"/>
    <col min="6626" max="6687" width="15.375" style="133" customWidth="1"/>
    <col min="6688" max="6881" width="9" style="133"/>
    <col min="6882" max="6943" width="15.375" style="133" customWidth="1"/>
    <col min="6944" max="7137" width="9" style="133"/>
    <col min="7138" max="7199" width="15.375" style="133" customWidth="1"/>
    <col min="7200" max="7393" width="9" style="133"/>
    <col min="7394" max="7455" width="15.375" style="133" customWidth="1"/>
    <col min="7456" max="7649" width="9" style="133"/>
    <col min="7650" max="7711" width="15.375" style="133" customWidth="1"/>
    <col min="7712" max="7905" width="9" style="133"/>
    <col min="7906" max="7967" width="15.375" style="133" customWidth="1"/>
    <col min="7968" max="8161" width="9" style="133"/>
    <col min="8162" max="8223" width="15.375" style="133" customWidth="1"/>
    <col min="8224" max="8417" width="9" style="133"/>
    <col min="8418" max="8479" width="15.375" style="133" customWidth="1"/>
    <col min="8480" max="8673" width="9" style="133"/>
    <col min="8674" max="8735" width="15.375" style="133" customWidth="1"/>
    <col min="8736" max="8929" width="9" style="133"/>
    <col min="8930" max="8991" width="15.375" style="133" customWidth="1"/>
    <col min="8992" max="9185" width="9" style="133"/>
    <col min="9186" max="9247" width="15.375" style="133" customWidth="1"/>
    <col min="9248" max="9441" width="9" style="133"/>
    <col min="9442" max="9503" width="15.375" style="133" customWidth="1"/>
    <col min="9504" max="9697" width="9" style="133"/>
    <col min="9698" max="9759" width="15.375" style="133" customWidth="1"/>
    <col min="9760" max="9953" width="9" style="133"/>
    <col min="9954" max="10015" width="15.375" style="133" customWidth="1"/>
    <col min="10016" max="10209" width="9" style="133"/>
    <col min="10210" max="10271" width="15.375" style="133" customWidth="1"/>
    <col min="10272" max="10465" width="9" style="133"/>
    <col min="10466" max="10527" width="15.375" style="133" customWidth="1"/>
    <col min="10528" max="10721" width="9" style="133"/>
    <col min="10722" max="10783" width="15.375" style="133" customWidth="1"/>
    <col min="10784" max="10977" width="9" style="133"/>
    <col min="10978" max="11039" width="15.375" style="133" customWidth="1"/>
    <col min="11040" max="11233" width="9" style="133"/>
    <col min="11234" max="11295" width="15.375" style="133" customWidth="1"/>
    <col min="11296" max="11489" width="9" style="133"/>
    <col min="11490" max="11551" width="15.375" style="133" customWidth="1"/>
    <col min="11552" max="11745" width="9" style="133"/>
    <col min="11746" max="11807" width="15.375" style="133" customWidth="1"/>
    <col min="11808" max="12001" width="9" style="133"/>
    <col min="12002" max="12063" width="15.375" style="133" customWidth="1"/>
    <col min="12064" max="12257" width="9" style="133"/>
    <col min="12258" max="12319" width="15.375" style="133" customWidth="1"/>
    <col min="12320" max="12513" width="9" style="133"/>
    <col min="12514" max="12575" width="15.375" style="133" customWidth="1"/>
    <col min="12576" max="12769" width="9" style="133"/>
    <col min="12770" max="12831" width="15.375" style="133" customWidth="1"/>
    <col min="12832" max="13025" width="9" style="133"/>
    <col min="13026" max="13087" width="15.375" style="133" customWidth="1"/>
    <col min="13088" max="13281" width="9" style="133"/>
    <col min="13282" max="13343" width="15.375" style="133" customWidth="1"/>
    <col min="13344" max="13537" width="9" style="133"/>
    <col min="13538" max="13599" width="15.375" style="133" customWidth="1"/>
    <col min="13600" max="13793" width="9" style="133"/>
    <col min="13794" max="13855" width="15.375" style="133" customWidth="1"/>
    <col min="13856" max="14049" width="9" style="133"/>
    <col min="14050" max="14111" width="15.375" style="133" customWidth="1"/>
    <col min="14112" max="14305" width="9" style="133"/>
    <col min="14306" max="14367" width="15.375" style="133" customWidth="1"/>
    <col min="14368" max="14561" width="9" style="133"/>
    <col min="14562" max="14623" width="15.375" style="133" customWidth="1"/>
    <col min="14624" max="14817" width="9" style="133"/>
    <col min="14818" max="14879" width="15.375" style="133" customWidth="1"/>
    <col min="14880" max="15073" width="9" style="133"/>
    <col min="15074" max="15135" width="15.375" style="133" customWidth="1"/>
    <col min="15136" max="15329" width="9" style="133"/>
    <col min="15330" max="15391" width="15.375" style="133" customWidth="1"/>
    <col min="15392" max="15585" width="9" style="133"/>
    <col min="15586" max="15647" width="15.375" style="133" customWidth="1"/>
    <col min="15648" max="15841" width="9" style="133"/>
    <col min="15842" max="15903" width="15.375" style="133" customWidth="1"/>
    <col min="15904" max="16097" width="9" style="133"/>
    <col min="16098" max="16159" width="15.375" style="133" customWidth="1"/>
    <col min="16160" max="16384" width="9" style="133"/>
  </cols>
  <sheetData>
    <row r="1" spans="1:33" ht="40.15" customHeight="1" x14ac:dyDescent="0.2">
      <c r="A1" s="132"/>
    </row>
    <row r="2" spans="1:33" ht="30" customHeight="1" x14ac:dyDescent="0.25">
      <c r="A2" s="173" t="s">
        <v>647</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row>
    <row r="4" spans="1:33" x14ac:dyDescent="0.2">
      <c r="A4" s="133" t="s">
        <v>648</v>
      </c>
      <c r="C4" s="53" t="s">
        <v>61</v>
      </c>
      <c r="D4" s="134" t="str">
        <f>B13</f>
        <v>2024</v>
      </c>
    </row>
    <row r="5" spans="1:33" x14ac:dyDescent="0.2">
      <c r="C5" s="53" t="s">
        <v>64</v>
      </c>
      <c r="D5" s="134" t="str">
        <f>AG13</f>
        <v>2055</v>
      </c>
    </row>
    <row r="6" spans="1:33" x14ac:dyDescent="0.2">
      <c r="C6" s="53" t="s">
        <v>66</v>
      </c>
      <c r="D6" s="135">
        <f>D5-D4</f>
        <v>31</v>
      </c>
    </row>
    <row r="7" spans="1:33" x14ac:dyDescent="0.2">
      <c r="C7" s="53"/>
      <c r="D7" s="53"/>
    </row>
    <row r="8" spans="1:33" x14ac:dyDescent="0.2">
      <c r="C8" s="53" t="s">
        <v>54</v>
      </c>
      <c r="D8" s="54">
        <f>(AG16/B16)^(1/D6)-1</f>
        <v>1.6384754874817276E-2</v>
      </c>
    </row>
    <row r="9" spans="1:33" x14ac:dyDescent="0.2">
      <c r="C9" s="53" t="s">
        <v>7</v>
      </c>
      <c r="D9" s="54">
        <f>(1+D11)/(1+D8)-1</f>
        <v>2.3002130887973093E-2</v>
      </c>
    </row>
    <row r="10" spans="1:33" x14ac:dyDescent="0.2">
      <c r="C10" s="53"/>
      <c r="D10" s="54"/>
    </row>
    <row r="11" spans="1:33" x14ac:dyDescent="0.2">
      <c r="C11" s="53" t="s">
        <v>56</v>
      </c>
      <c r="D11" s="54">
        <f>(AG18/B18)^(1/D6)-1</f>
        <v>3.9763770038988344E-2</v>
      </c>
    </row>
    <row r="12" spans="1:33" x14ac:dyDescent="0.2">
      <c r="A12" s="136"/>
    </row>
    <row r="13" spans="1:33" x14ac:dyDescent="0.2">
      <c r="A13" s="137"/>
      <c r="B13" s="138" t="s">
        <v>649</v>
      </c>
      <c r="C13" s="139" t="s">
        <v>650</v>
      </c>
      <c r="D13" s="139" t="s">
        <v>651</v>
      </c>
      <c r="E13" s="139" t="s">
        <v>652</v>
      </c>
      <c r="F13" s="139" t="s">
        <v>653</v>
      </c>
      <c r="G13" s="139" t="s">
        <v>654</v>
      </c>
      <c r="H13" s="139" t="s">
        <v>655</v>
      </c>
      <c r="I13" s="139" t="s">
        <v>656</v>
      </c>
      <c r="J13" s="139" t="s">
        <v>657</v>
      </c>
      <c r="K13" s="139" t="s">
        <v>658</v>
      </c>
      <c r="L13" s="139" t="s">
        <v>659</v>
      </c>
      <c r="M13" s="139" t="s">
        <v>660</v>
      </c>
      <c r="N13" s="139" t="s">
        <v>661</v>
      </c>
      <c r="O13" s="139" t="s">
        <v>662</v>
      </c>
      <c r="P13" s="139" t="s">
        <v>663</v>
      </c>
      <c r="Q13" s="139" t="s">
        <v>664</v>
      </c>
      <c r="R13" s="139" t="s">
        <v>665</v>
      </c>
      <c r="S13" s="139" t="s">
        <v>666</v>
      </c>
      <c r="T13" s="139" t="s">
        <v>667</v>
      </c>
      <c r="U13" s="139" t="s">
        <v>668</v>
      </c>
      <c r="V13" s="139" t="s">
        <v>669</v>
      </c>
      <c r="W13" s="139" t="s">
        <v>670</v>
      </c>
      <c r="X13" s="139" t="s">
        <v>671</v>
      </c>
      <c r="Y13" s="139" t="s">
        <v>672</v>
      </c>
      <c r="Z13" s="139" t="s">
        <v>673</v>
      </c>
      <c r="AA13" s="139" t="s">
        <v>674</v>
      </c>
      <c r="AB13" s="139" t="s">
        <v>675</v>
      </c>
      <c r="AC13" s="139" t="s">
        <v>676</v>
      </c>
      <c r="AD13" s="139" t="s">
        <v>677</v>
      </c>
      <c r="AE13" s="139" t="s">
        <v>678</v>
      </c>
      <c r="AF13" s="139" t="s">
        <v>679</v>
      </c>
      <c r="AG13" s="139" t="s">
        <v>680</v>
      </c>
    </row>
    <row r="14" spans="1:33" x14ac:dyDescent="0.2">
      <c r="A14" s="136" t="s">
        <v>681</v>
      </c>
      <c r="B14" s="140"/>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row>
    <row r="15" spans="1:33" ht="25.5" customHeight="1" x14ac:dyDescent="0.2">
      <c r="A15" s="142" t="s">
        <v>682</v>
      </c>
      <c r="B15" s="140"/>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row>
    <row r="16" spans="1:33" s="146" customFormat="1" ht="25.5" x14ac:dyDescent="0.2">
      <c r="A16" s="143" t="s">
        <v>683</v>
      </c>
      <c r="B16" s="144">
        <v>23305.02</v>
      </c>
      <c r="C16" s="145">
        <v>23631.68</v>
      </c>
      <c r="D16" s="145">
        <v>24096.48</v>
      </c>
      <c r="E16" s="145">
        <v>24497.65</v>
      </c>
      <c r="F16" s="145">
        <v>24891.97</v>
      </c>
      <c r="G16" s="145">
        <v>25323.52</v>
      </c>
      <c r="H16" s="145">
        <v>25736.71</v>
      </c>
      <c r="I16" s="145">
        <v>26137.11</v>
      </c>
      <c r="J16" s="145">
        <v>26570.31</v>
      </c>
      <c r="K16" s="145">
        <v>27028.54</v>
      </c>
      <c r="L16" s="145">
        <v>27517.42</v>
      </c>
      <c r="M16" s="145">
        <v>28034.44</v>
      </c>
      <c r="N16" s="145">
        <v>28510.65</v>
      </c>
      <c r="O16" s="145">
        <v>28987.26</v>
      </c>
      <c r="P16" s="145">
        <v>29459.57</v>
      </c>
      <c r="Q16" s="145">
        <v>29940.9</v>
      </c>
      <c r="R16" s="145">
        <v>30420.35</v>
      </c>
      <c r="S16" s="145">
        <v>30894.3</v>
      </c>
      <c r="T16" s="145">
        <v>31390.73</v>
      </c>
      <c r="U16" s="145">
        <v>31887.19</v>
      </c>
      <c r="V16" s="145">
        <v>32388.66</v>
      </c>
      <c r="W16" s="145">
        <v>32902.339999999997</v>
      </c>
      <c r="X16" s="145">
        <v>33434.29</v>
      </c>
      <c r="Y16" s="145">
        <v>33973.29</v>
      </c>
      <c r="Z16" s="145">
        <v>34525.43</v>
      </c>
      <c r="AA16" s="145">
        <v>35086.239999999998</v>
      </c>
      <c r="AB16" s="145">
        <v>35661.1</v>
      </c>
      <c r="AC16" s="145">
        <v>36226.550000000003</v>
      </c>
      <c r="AD16" s="145">
        <v>36804.199999999997</v>
      </c>
      <c r="AE16" s="145">
        <v>37386.21</v>
      </c>
      <c r="AF16" s="145">
        <v>37969.24</v>
      </c>
      <c r="AG16" s="145">
        <v>38570.199999999997</v>
      </c>
    </row>
    <row r="17" spans="1:33" s="148" customFormat="1" ht="25.5" customHeight="1" x14ac:dyDescent="0.2">
      <c r="A17" s="136" t="s">
        <v>684</v>
      </c>
      <c r="B17" s="147">
        <v>2.8</v>
      </c>
      <c r="C17" s="148">
        <v>1.4</v>
      </c>
      <c r="D17" s="148">
        <v>1.97</v>
      </c>
      <c r="E17" s="148">
        <v>1.66</v>
      </c>
      <c r="F17" s="148">
        <v>1.61</v>
      </c>
      <c r="G17" s="148">
        <v>1.73</v>
      </c>
      <c r="H17" s="148">
        <v>1.63</v>
      </c>
      <c r="I17" s="148">
        <v>1.56</v>
      </c>
      <c r="J17" s="148">
        <v>1.66</v>
      </c>
      <c r="K17" s="148">
        <v>1.72</v>
      </c>
      <c r="L17" s="148">
        <v>1.81</v>
      </c>
      <c r="M17" s="148">
        <v>1.88</v>
      </c>
      <c r="N17" s="148">
        <v>1.7</v>
      </c>
      <c r="O17" s="148">
        <v>1.67</v>
      </c>
      <c r="P17" s="148">
        <v>1.63</v>
      </c>
      <c r="Q17" s="148">
        <v>1.63</v>
      </c>
      <c r="R17" s="148">
        <v>1.6</v>
      </c>
      <c r="S17" s="148">
        <v>1.56</v>
      </c>
      <c r="T17" s="148">
        <v>1.61</v>
      </c>
      <c r="U17" s="148">
        <v>1.58</v>
      </c>
      <c r="V17" s="148">
        <v>1.57</v>
      </c>
      <c r="W17" s="148">
        <v>1.59</v>
      </c>
      <c r="X17" s="148">
        <v>1.62</v>
      </c>
      <c r="Y17" s="148">
        <v>1.61</v>
      </c>
      <c r="Z17" s="148">
        <v>1.63</v>
      </c>
      <c r="AA17" s="148">
        <v>1.62</v>
      </c>
      <c r="AB17" s="148">
        <v>1.64</v>
      </c>
      <c r="AC17" s="148">
        <v>1.59</v>
      </c>
      <c r="AD17" s="148">
        <v>1.59</v>
      </c>
      <c r="AE17" s="148">
        <v>1.58</v>
      </c>
      <c r="AF17" s="148">
        <v>1.56</v>
      </c>
      <c r="AG17" s="148">
        <v>1.58</v>
      </c>
    </row>
    <row r="18" spans="1:33" s="146" customFormat="1" x14ac:dyDescent="0.2">
      <c r="A18" s="143" t="s">
        <v>685</v>
      </c>
      <c r="B18" s="144">
        <v>29184.89</v>
      </c>
      <c r="C18" s="145">
        <v>30514.94</v>
      </c>
      <c r="D18" s="145">
        <v>31970.87</v>
      </c>
      <c r="E18" s="145">
        <v>33150.57</v>
      </c>
      <c r="F18" s="145">
        <v>34409.25</v>
      </c>
      <c r="G18" s="145">
        <v>35747.300000000003</v>
      </c>
      <c r="H18" s="145">
        <v>37117.699999999997</v>
      </c>
      <c r="I18" s="145">
        <v>38540.199999999997</v>
      </c>
      <c r="J18" s="145">
        <v>40066.36</v>
      </c>
      <c r="K18" s="145">
        <v>41692.28</v>
      </c>
      <c r="L18" s="145">
        <v>43415.67</v>
      </c>
      <c r="M18" s="145">
        <v>45242.76</v>
      </c>
      <c r="N18" s="145">
        <v>47044.02</v>
      </c>
      <c r="O18" s="145">
        <v>48903.199999999997</v>
      </c>
      <c r="P18" s="145">
        <v>50823.75</v>
      </c>
      <c r="Q18" s="145">
        <v>52815.97</v>
      </c>
      <c r="R18" s="145">
        <v>54879.199999999997</v>
      </c>
      <c r="S18" s="145">
        <v>56998.81</v>
      </c>
      <c r="T18" s="145">
        <v>59223.12</v>
      </c>
      <c r="U18" s="145">
        <v>61513.91</v>
      </c>
      <c r="V18" s="145">
        <v>63890.35</v>
      </c>
      <c r="W18" s="145">
        <v>66358.570000000007</v>
      </c>
      <c r="X18" s="145">
        <v>68948.08</v>
      </c>
      <c r="Y18" s="145">
        <v>71651.3</v>
      </c>
      <c r="Z18" s="145">
        <v>74482.09</v>
      </c>
      <c r="AA18" s="145">
        <v>77426.080000000002</v>
      </c>
      <c r="AB18" s="145">
        <v>80504.320000000007</v>
      </c>
      <c r="AC18" s="145">
        <v>83670.350000000006</v>
      </c>
      <c r="AD18" s="145">
        <v>86988.29</v>
      </c>
      <c r="AE18" s="145">
        <v>90441.75</v>
      </c>
      <c r="AF18" s="145">
        <v>94014.41</v>
      </c>
      <c r="AG18" s="145">
        <v>97753.69</v>
      </c>
    </row>
    <row r="19" spans="1:33" x14ac:dyDescent="0.2">
      <c r="A19" s="136"/>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row>
    <row r="20" spans="1:33" ht="25.5" customHeight="1" x14ac:dyDescent="0.2">
      <c r="A20" s="136"/>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row>
    <row r="21" spans="1:33" x14ac:dyDescent="0.2">
      <c r="A21" s="136"/>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row>
    <row r="22" spans="1:33" ht="25.5" customHeight="1" x14ac:dyDescent="0.2">
      <c r="A22" s="136"/>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row>
    <row r="23" spans="1:33" ht="25.5" customHeight="1" x14ac:dyDescent="0.2">
      <c r="A23" s="136"/>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row>
    <row r="24" spans="1:33" ht="25.5" customHeight="1" x14ac:dyDescent="0.2">
      <c r="A24" s="136"/>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row>
    <row r="25" spans="1:33" ht="25.5" customHeight="1" x14ac:dyDescent="0.2">
      <c r="A25" s="136"/>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row>
    <row r="26" spans="1:33" x14ac:dyDescent="0.2">
      <c r="A26" s="136"/>
      <c r="B26" s="141"/>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row>
    <row r="27" spans="1:33" ht="25.5" customHeight="1" x14ac:dyDescent="0.2">
      <c r="A27" s="142"/>
      <c r="B27" s="149"/>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row>
    <row r="28" spans="1:33" ht="25.5" customHeight="1" x14ac:dyDescent="0.2">
      <c r="A28" s="136"/>
      <c r="B28" s="148"/>
      <c r="C28" s="148"/>
      <c r="D28" s="148"/>
      <c r="E28" s="148"/>
      <c r="F28" s="148"/>
      <c r="G28" s="148"/>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row>
    <row r="29" spans="1:33" ht="25.5" customHeight="1" x14ac:dyDescent="0.2">
      <c r="A29" s="136"/>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row>
    <row r="30" spans="1:33" ht="25.5" customHeight="1" x14ac:dyDescent="0.2">
      <c r="A30" s="136"/>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row>
    <row r="31" spans="1:33" ht="25.5" customHeight="1" x14ac:dyDescent="0.2">
      <c r="A31" s="136"/>
      <c r="B31" s="148"/>
      <c r="C31" s="148"/>
      <c r="D31" s="148"/>
      <c r="E31" s="148"/>
      <c r="F31" s="148"/>
      <c r="G31" s="148"/>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row>
    <row r="32" spans="1:33" ht="25.5" customHeight="1" x14ac:dyDescent="0.2">
      <c r="A32" s="136"/>
      <c r="B32" s="148"/>
      <c r="C32" s="148"/>
      <c r="D32" s="148"/>
      <c r="E32" s="148"/>
      <c r="F32" s="148"/>
      <c r="G32" s="148"/>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row>
    <row r="33" spans="1:31" ht="25.5" customHeight="1" x14ac:dyDescent="0.2">
      <c r="A33" s="136"/>
      <c r="B33" s="148"/>
      <c r="C33" s="148"/>
      <c r="D33" s="148"/>
      <c r="E33" s="148"/>
      <c r="F33" s="148"/>
      <c r="G33" s="148"/>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row>
    <row r="34" spans="1:31" ht="25.5" customHeight="1" x14ac:dyDescent="0.2">
      <c r="A34" s="136"/>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row>
    <row r="35" spans="1:31" ht="25.5" customHeight="1" x14ac:dyDescent="0.2">
      <c r="A35" s="136"/>
      <c r="B35" s="148"/>
      <c r="C35" s="148"/>
      <c r="D35" s="148"/>
      <c r="E35" s="148"/>
      <c r="F35" s="148"/>
      <c r="G35" s="148"/>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row>
    <row r="36" spans="1:31" ht="25.5" customHeight="1" x14ac:dyDescent="0.2">
      <c r="A36" s="136"/>
      <c r="B36" s="141"/>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row>
    <row r="37" spans="1:31" ht="25.5" customHeight="1" x14ac:dyDescent="0.2">
      <c r="A37" s="136"/>
      <c r="B37" s="148"/>
      <c r="C37" s="148"/>
      <c r="D37" s="148"/>
      <c r="E37" s="148"/>
      <c r="F37" s="148"/>
      <c r="G37" s="148"/>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row>
    <row r="38" spans="1:31" x14ac:dyDescent="0.2">
      <c r="A38" s="136"/>
      <c r="B38" s="148"/>
      <c r="C38" s="148"/>
      <c r="D38" s="148"/>
      <c r="E38" s="148"/>
      <c r="F38" s="148"/>
      <c r="G38" s="148"/>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row>
    <row r="39" spans="1:31" ht="25.5" customHeight="1" x14ac:dyDescent="0.2">
      <c r="A39" s="136"/>
      <c r="B39" s="148"/>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row>
    <row r="40" spans="1:31" ht="25.5" customHeight="1" x14ac:dyDescent="0.2">
      <c r="A40" s="136"/>
      <c r="B40" s="148"/>
      <c r="C40" s="148"/>
      <c r="D40" s="148"/>
      <c r="E40" s="148"/>
      <c r="F40" s="148"/>
      <c r="G40" s="148"/>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row>
    <row r="41" spans="1:31" ht="25.5" customHeight="1" x14ac:dyDescent="0.2">
      <c r="A41" s="136"/>
      <c r="B41" s="148"/>
      <c r="C41" s="148"/>
      <c r="D41" s="148"/>
      <c r="E41" s="148"/>
      <c r="F41" s="148"/>
      <c r="G41" s="148"/>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row>
    <row r="42" spans="1:31" ht="25.5" customHeight="1" x14ac:dyDescent="0.2">
      <c r="A42" s="136"/>
      <c r="B42" s="141"/>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row>
    <row r="43" spans="1:31" ht="25.5" customHeight="1" x14ac:dyDescent="0.2">
      <c r="A43" s="136"/>
      <c r="B43" s="148"/>
      <c r="C43" s="148"/>
      <c r="D43" s="148"/>
      <c r="E43" s="148"/>
      <c r="F43" s="148"/>
      <c r="G43" s="148"/>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row>
    <row r="44" spans="1:31" ht="25.5" customHeight="1" x14ac:dyDescent="0.2">
      <c r="A44" s="136"/>
      <c r="B44" s="148"/>
      <c r="C44" s="148"/>
      <c r="D44" s="148"/>
      <c r="E44" s="148"/>
      <c r="F44" s="148"/>
      <c r="G44" s="148"/>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row>
    <row r="45" spans="1:31" x14ac:dyDescent="0.2">
      <c r="A45" s="136"/>
      <c r="B45" s="141"/>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row>
    <row r="46" spans="1:31" ht="25.5" customHeight="1" x14ac:dyDescent="0.2">
      <c r="A46" s="142"/>
      <c r="B46" s="149"/>
      <c r="C46" s="149"/>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row>
    <row r="47" spans="1:31" ht="25.5" customHeight="1" x14ac:dyDescent="0.2">
      <c r="A47" s="136"/>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row>
    <row r="48" spans="1:31" ht="25.5" customHeight="1" x14ac:dyDescent="0.2">
      <c r="A48" s="136"/>
      <c r="B48" s="150"/>
      <c r="C48" s="150"/>
      <c r="D48" s="150"/>
      <c r="E48" s="150"/>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row>
    <row r="49" spans="1:31" ht="25.5" customHeight="1" x14ac:dyDescent="0.2">
      <c r="A49" s="136"/>
      <c r="B49" s="150"/>
      <c r="C49" s="150"/>
      <c r="D49" s="150"/>
      <c r="E49" s="150"/>
      <c r="F49" s="150"/>
      <c r="G49" s="150"/>
      <c r="H49" s="150"/>
      <c r="I49" s="150"/>
      <c r="J49" s="150"/>
      <c r="K49" s="150"/>
      <c r="L49" s="141"/>
      <c r="M49" s="141"/>
      <c r="N49" s="141"/>
      <c r="O49" s="141"/>
      <c r="P49" s="141"/>
      <c r="Q49" s="141"/>
      <c r="R49" s="141"/>
      <c r="S49" s="141"/>
      <c r="T49" s="141"/>
      <c r="U49" s="141"/>
      <c r="V49" s="141"/>
      <c r="W49" s="141"/>
      <c r="X49" s="141"/>
      <c r="Y49" s="141"/>
      <c r="Z49" s="141"/>
      <c r="AA49" s="141"/>
      <c r="AB49" s="141"/>
      <c r="AC49" s="141"/>
      <c r="AD49" s="141"/>
      <c r="AE49" s="141"/>
    </row>
    <row r="50" spans="1:31" ht="25.5" customHeight="1" x14ac:dyDescent="0.2">
      <c r="A50" s="136"/>
      <c r="B50" s="150"/>
      <c r="C50" s="150"/>
      <c r="D50" s="150"/>
      <c r="E50" s="150"/>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row>
    <row r="51" spans="1:31" ht="25.5" customHeight="1" x14ac:dyDescent="0.2">
      <c r="A51" s="136"/>
      <c r="B51" s="150"/>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row>
    <row r="52" spans="1:31" ht="38.25" customHeight="1" x14ac:dyDescent="0.2">
      <c r="A52" s="136"/>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row>
    <row r="53" spans="1:31" x14ac:dyDescent="0.2">
      <c r="A53" s="136"/>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row>
    <row r="54" spans="1:31" ht="25.5" customHeight="1" x14ac:dyDescent="0.2">
      <c r="A54" s="136"/>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row>
    <row r="55" spans="1:31" ht="25.5" customHeight="1" x14ac:dyDescent="0.2">
      <c r="A55" s="136"/>
      <c r="B55" s="148"/>
      <c r="C55" s="148"/>
      <c r="D55" s="148"/>
      <c r="E55" s="148"/>
      <c r="F55" s="148"/>
      <c r="G55" s="148"/>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row>
    <row r="56" spans="1:31" x14ac:dyDescent="0.2">
      <c r="A56" s="136"/>
      <c r="B56" s="141"/>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row>
    <row r="57" spans="1:31" x14ac:dyDescent="0.2">
      <c r="A57" s="142"/>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row>
    <row r="58" spans="1:31" ht="25.5" customHeight="1" x14ac:dyDescent="0.2">
      <c r="A58" s="136"/>
      <c r="B58" s="148"/>
      <c r="C58" s="148"/>
      <c r="D58" s="148"/>
      <c r="E58" s="148"/>
      <c r="F58" s="148"/>
      <c r="G58" s="148"/>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row>
    <row r="59" spans="1:31" ht="25.5" customHeight="1" x14ac:dyDescent="0.2">
      <c r="A59" s="136"/>
      <c r="B59" s="148"/>
      <c r="C59" s="148"/>
      <c r="D59" s="148"/>
      <c r="E59" s="148"/>
      <c r="F59" s="148"/>
      <c r="G59" s="148"/>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row>
    <row r="60" spans="1:31" ht="25.5" customHeight="1" x14ac:dyDescent="0.2">
      <c r="A60" s="136"/>
      <c r="B60" s="148"/>
      <c r="C60" s="148"/>
      <c r="D60" s="148"/>
      <c r="E60" s="148"/>
      <c r="F60" s="148"/>
      <c r="G60" s="148"/>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row>
    <row r="61" spans="1:31" ht="25.5" customHeight="1" x14ac:dyDescent="0.2">
      <c r="A61" s="136"/>
      <c r="B61" s="148"/>
      <c r="C61" s="148"/>
      <c r="D61" s="148"/>
      <c r="E61" s="148"/>
      <c r="F61" s="148"/>
      <c r="G61" s="148"/>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row>
    <row r="62" spans="1:31" ht="25.5" customHeight="1" x14ac:dyDescent="0.2">
      <c r="A62" s="136"/>
      <c r="B62" s="148"/>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row>
    <row r="63" spans="1:31" ht="25.5" customHeight="1" x14ac:dyDescent="0.2">
      <c r="A63" s="136"/>
      <c r="B63" s="146"/>
      <c r="C63" s="146"/>
      <c r="D63" s="146"/>
      <c r="E63" s="146"/>
      <c r="F63" s="146"/>
      <c r="G63" s="146"/>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row>
    <row r="64" spans="1:31" ht="25.5" customHeight="1" x14ac:dyDescent="0.2">
      <c r="A64" s="136"/>
      <c r="B64" s="146"/>
      <c r="C64" s="146"/>
      <c r="D64" s="146"/>
      <c r="E64" s="146"/>
      <c r="F64" s="146"/>
      <c r="G64" s="146"/>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row>
    <row r="65" spans="1:31" x14ac:dyDescent="0.2">
      <c r="A65" s="136"/>
      <c r="B65" s="148"/>
      <c r="C65" s="148"/>
      <c r="D65" s="148"/>
      <c r="E65" s="148"/>
      <c r="F65" s="148"/>
      <c r="G65" s="148"/>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row>
    <row r="66" spans="1:31" ht="25.5" customHeight="1" x14ac:dyDescent="0.2">
      <c r="A66" s="136"/>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row>
    <row r="67" spans="1:31" ht="25.5" customHeight="1" x14ac:dyDescent="0.2">
      <c r="A67" s="136"/>
      <c r="B67" s="148"/>
      <c r="C67" s="148"/>
      <c r="D67" s="148"/>
      <c r="E67" s="148"/>
      <c r="F67" s="148"/>
      <c r="G67" s="148"/>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row>
    <row r="68" spans="1:31" ht="25.5" customHeight="1" x14ac:dyDescent="0.2">
      <c r="A68" s="136"/>
      <c r="B68" s="148"/>
      <c r="C68" s="148"/>
      <c r="D68" s="148"/>
      <c r="E68" s="148"/>
      <c r="F68" s="148"/>
      <c r="G68" s="148"/>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1"/>
    </row>
    <row r="69" spans="1:31" ht="25.5" customHeight="1" x14ac:dyDescent="0.2">
      <c r="A69" s="136"/>
      <c r="B69" s="148"/>
      <c r="C69" s="148"/>
      <c r="D69" s="148"/>
      <c r="E69" s="148"/>
      <c r="F69" s="148"/>
      <c r="G69" s="148"/>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row>
    <row r="70" spans="1:31" x14ac:dyDescent="0.2">
      <c r="A70" s="136"/>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row>
    <row r="71" spans="1:31" x14ac:dyDescent="0.2">
      <c r="A71" s="142"/>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row>
    <row r="72" spans="1:31" ht="25.5" customHeight="1" x14ac:dyDescent="0.2">
      <c r="A72" s="136"/>
      <c r="B72" s="141"/>
      <c r="C72" s="141"/>
      <c r="D72" s="141"/>
      <c r="E72" s="141"/>
      <c r="F72" s="141"/>
      <c r="G72" s="141"/>
      <c r="H72" s="141"/>
      <c r="I72" s="141"/>
      <c r="J72" s="141"/>
      <c r="K72" s="141"/>
      <c r="L72" s="141"/>
      <c r="M72" s="141"/>
      <c r="N72" s="141"/>
      <c r="O72" s="141"/>
      <c r="P72" s="141"/>
      <c r="Q72" s="141"/>
      <c r="R72" s="141"/>
      <c r="S72" s="141"/>
      <c r="T72" s="141"/>
      <c r="U72" s="141"/>
      <c r="V72" s="141"/>
      <c r="W72" s="141"/>
      <c r="X72" s="141"/>
      <c r="Y72" s="141"/>
      <c r="Z72" s="141"/>
      <c r="AA72" s="141"/>
      <c r="AB72" s="141"/>
      <c r="AC72" s="141"/>
      <c r="AD72" s="141"/>
      <c r="AE72" s="141"/>
    </row>
    <row r="73" spans="1:31" ht="25.5" customHeight="1" x14ac:dyDescent="0.2">
      <c r="A73" s="136"/>
      <c r="B73" s="141"/>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row>
    <row r="74" spans="1:31" ht="25.5" customHeight="1" x14ac:dyDescent="0.2">
      <c r="A74" s="136"/>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row>
    <row r="75" spans="1:31" x14ac:dyDescent="0.2">
      <c r="A75" s="151"/>
    </row>
    <row r="76" spans="1:31" x14ac:dyDescent="0.2">
      <c r="A76" s="136"/>
    </row>
    <row r="77" spans="1:31" x14ac:dyDescent="0.2">
      <c r="A77" s="137"/>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row>
    <row r="78" spans="1:31" ht="25.5" customHeight="1" x14ac:dyDescent="0.2">
      <c r="A78" s="136"/>
      <c r="B78" s="141"/>
      <c r="C78" s="141"/>
      <c r="D78" s="141"/>
      <c r="E78" s="141"/>
      <c r="F78" s="141"/>
      <c r="G78" s="141"/>
      <c r="H78" s="141"/>
      <c r="I78" s="141"/>
      <c r="J78" s="141"/>
      <c r="K78" s="141"/>
      <c r="L78" s="141"/>
      <c r="M78" s="141"/>
      <c r="N78" s="141"/>
      <c r="O78" s="141"/>
      <c r="P78" s="141"/>
      <c r="Q78" s="141"/>
      <c r="R78" s="141"/>
      <c r="S78" s="141"/>
      <c r="T78" s="141"/>
      <c r="U78" s="141"/>
      <c r="V78" s="141"/>
      <c r="W78" s="141"/>
      <c r="X78" s="141"/>
      <c r="Y78" s="141"/>
      <c r="Z78" s="141"/>
      <c r="AA78" s="141"/>
      <c r="AB78" s="141"/>
      <c r="AC78" s="141"/>
      <c r="AD78" s="141"/>
      <c r="AE78" s="141"/>
    </row>
    <row r="79" spans="1:31" x14ac:dyDescent="0.2">
      <c r="A79" s="136"/>
    </row>
    <row r="80" spans="1:31" ht="12.75" customHeight="1" x14ac:dyDescent="0.2">
      <c r="A80" s="136" t="s">
        <v>686</v>
      </c>
    </row>
    <row r="81" spans="1:1" x14ac:dyDescent="0.2">
      <c r="A81" s="175" t="s">
        <v>687</v>
      </c>
    </row>
    <row r="82" spans="1:1" x14ac:dyDescent="0.2">
      <c r="A82" s="176"/>
    </row>
  </sheetData>
  <mergeCells count="2">
    <mergeCell ref="A2:AE2"/>
    <mergeCell ref="A81:A82"/>
  </mergeCells>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0A9EF-2B16-4FC9-B1CD-37F0097D9A3B}">
  <dimension ref="A1:CT43"/>
  <sheetViews>
    <sheetView showOutlineSymbols="0" workbookViewId="0">
      <selection activeCell="E28" sqref="E28"/>
    </sheetView>
  </sheetViews>
  <sheetFormatPr defaultColWidth="9" defaultRowHeight="12.75" x14ac:dyDescent="0.2"/>
  <cols>
    <col min="1" max="1" width="9" style="133"/>
    <col min="2" max="2" width="23.375" style="133" customWidth="1"/>
    <col min="3" max="4" width="9" style="133"/>
    <col min="5" max="5" width="8" style="133" bestFit="1" customWidth="1"/>
    <col min="6" max="73" width="9" style="133"/>
    <col min="74" max="98" width="9.875" style="133" bestFit="1" customWidth="1"/>
    <col min="99" max="16384" width="9" style="133"/>
  </cols>
  <sheetData>
    <row r="1" spans="1:98" ht="18" x14ac:dyDescent="0.25">
      <c r="A1" s="174" t="s">
        <v>688</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c r="BV1" s="176"/>
      <c r="BW1" s="176"/>
      <c r="BX1" s="176"/>
      <c r="BY1" s="176"/>
      <c r="BZ1" s="176"/>
      <c r="CA1" s="176"/>
      <c r="CB1" s="176"/>
      <c r="CC1" s="176"/>
      <c r="CD1" s="176"/>
      <c r="CE1" s="176"/>
      <c r="CF1" s="176"/>
      <c r="CG1" s="176"/>
      <c r="CH1" s="176"/>
      <c r="CI1" s="176"/>
      <c r="CJ1" s="176"/>
      <c r="CK1" s="176"/>
      <c r="CL1" s="176"/>
      <c r="CM1" s="176"/>
      <c r="CN1" s="176"/>
      <c r="CO1" s="176"/>
      <c r="CP1" s="176"/>
    </row>
    <row r="2" spans="1:98" ht="16.5" x14ac:dyDescent="0.25">
      <c r="A2" s="177" t="s">
        <v>689</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76"/>
      <c r="BK2" s="176"/>
      <c r="BL2" s="176"/>
      <c r="BM2" s="176"/>
      <c r="BN2" s="176"/>
      <c r="BO2" s="176"/>
      <c r="BP2" s="176"/>
      <c r="BQ2" s="176"/>
      <c r="BR2" s="176"/>
      <c r="BS2" s="176"/>
      <c r="BT2" s="176"/>
      <c r="BU2" s="176"/>
      <c r="BV2" s="176"/>
      <c r="BW2" s="176"/>
      <c r="BX2" s="176"/>
      <c r="BY2" s="176"/>
      <c r="BZ2" s="176"/>
      <c r="CA2" s="176"/>
      <c r="CB2" s="176"/>
      <c r="CC2" s="176"/>
      <c r="CD2" s="176"/>
      <c r="CE2" s="176"/>
      <c r="CF2" s="176"/>
      <c r="CG2" s="176"/>
      <c r="CH2" s="176"/>
      <c r="CI2" s="176"/>
      <c r="CJ2" s="176"/>
      <c r="CK2" s="176"/>
      <c r="CL2" s="176"/>
      <c r="CM2" s="176"/>
      <c r="CN2" s="176"/>
      <c r="CO2" s="176"/>
      <c r="CP2" s="176"/>
    </row>
    <row r="3" spans="1:98" x14ac:dyDescent="0.2">
      <c r="A3" s="176" t="s">
        <v>690</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c r="AX3" s="176"/>
      <c r="AY3" s="176"/>
      <c r="AZ3" s="176"/>
      <c r="BA3" s="176"/>
      <c r="BB3" s="176"/>
      <c r="BC3" s="176"/>
      <c r="BD3" s="176"/>
      <c r="BE3" s="176"/>
      <c r="BF3" s="176"/>
      <c r="BG3" s="176"/>
      <c r="BH3" s="176"/>
      <c r="BI3" s="176"/>
      <c r="BJ3" s="176"/>
      <c r="BK3" s="176"/>
      <c r="BL3" s="176"/>
      <c r="BM3" s="176"/>
      <c r="BN3" s="176"/>
      <c r="BO3" s="176"/>
      <c r="BP3" s="176"/>
      <c r="BQ3" s="176"/>
      <c r="BR3" s="176"/>
      <c r="BS3" s="176"/>
      <c r="BT3" s="176"/>
      <c r="BU3" s="176"/>
      <c r="BV3" s="176"/>
      <c r="BW3" s="176"/>
      <c r="BX3" s="176"/>
      <c r="BY3" s="176"/>
      <c r="BZ3" s="176"/>
      <c r="CA3" s="176"/>
      <c r="CB3" s="176"/>
      <c r="CC3" s="176"/>
      <c r="CD3" s="176"/>
      <c r="CE3" s="176"/>
      <c r="CF3" s="176"/>
      <c r="CG3" s="176"/>
      <c r="CH3" s="176"/>
      <c r="CI3" s="176"/>
      <c r="CJ3" s="176"/>
      <c r="CK3" s="176"/>
      <c r="CL3" s="176"/>
      <c r="CM3" s="176"/>
      <c r="CN3" s="176"/>
      <c r="CO3" s="176"/>
      <c r="CP3" s="176"/>
    </row>
    <row r="4" spans="1:98" x14ac:dyDescent="0.2">
      <c r="A4" s="133" t="s">
        <v>691</v>
      </c>
    </row>
    <row r="5" spans="1:98" x14ac:dyDescent="0.2">
      <c r="A5" s="133" t="s">
        <v>690</v>
      </c>
    </row>
    <row r="6" spans="1:98" x14ac:dyDescent="0.2">
      <c r="A6" s="133" t="s">
        <v>692</v>
      </c>
    </row>
    <row r="7" spans="1:98" x14ac:dyDescent="0.2">
      <c r="E7" s="153">
        <v>45444</v>
      </c>
    </row>
    <row r="9" spans="1:98" x14ac:dyDescent="0.2">
      <c r="A9" s="40" t="s">
        <v>693</v>
      </c>
    </row>
    <row r="10" spans="1:98" x14ac:dyDescent="0.2">
      <c r="A10" s="154" t="s">
        <v>694</v>
      </c>
      <c r="B10" s="154" t="s">
        <v>695</v>
      </c>
      <c r="C10" s="154" t="s">
        <v>696</v>
      </c>
      <c r="D10" s="154" t="s">
        <v>697</v>
      </c>
      <c r="E10" s="154" t="s">
        <v>698</v>
      </c>
      <c r="F10" s="154" t="s">
        <v>699</v>
      </c>
      <c r="G10" s="154" t="s">
        <v>700</v>
      </c>
      <c r="H10" s="154" t="s">
        <v>701</v>
      </c>
      <c r="I10" s="154" t="s">
        <v>702</v>
      </c>
      <c r="J10" s="154" t="s">
        <v>703</v>
      </c>
      <c r="K10" s="154" t="s">
        <v>704</v>
      </c>
      <c r="L10" s="154" t="s">
        <v>705</v>
      </c>
      <c r="M10" s="154" t="s">
        <v>706</v>
      </c>
      <c r="N10" s="154" t="s">
        <v>707</v>
      </c>
      <c r="O10" s="154" t="s">
        <v>708</v>
      </c>
      <c r="P10" s="154" t="s">
        <v>709</v>
      </c>
      <c r="Q10" s="154" t="s">
        <v>710</v>
      </c>
      <c r="R10" s="154" t="s">
        <v>711</v>
      </c>
      <c r="S10" s="154" t="s">
        <v>712</v>
      </c>
      <c r="T10" s="154" t="s">
        <v>713</v>
      </c>
      <c r="U10" s="154" t="s">
        <v>714</v>
      </c>
      <c r="V10" s="154" t="s">
        <v>715</v>
      </c>
      <c r="W10" s="154" t="s">
        <v>716</v>
      </c>
      <c r="X10" s="154" t="s">
        <v>717</v>
      </c>
      <c r="Y10" s="154" t="s">
        <v>718</v>
      </c>
      <c r="Z10" s="154" t="s">
        <v>719</v>
      </c>
      <c r="AA10" s="154" t="s">
        <v>720</v>
      </c>
      <c r="AB10" s="154" t="s">
        <v>721</v>
      </c>
      <c r="AC10" s="154" t="s">
        <v>722</v>
      </c>
      <c r="AD10" s="154" t="s">
        <v>723</v>
      </c>
      <c r="AE10" s="154" t="s">
        <v>724</v>
      </c>
      <c r="AF10" s="154" t="s">
        <v>725</v>
      </c>
      <c r="AG10" s="154" t="s">
        <v>726</v>
      </c>
      <c r="AH10" s="154" t="s">
        <v>727</v>
      </c>
      <c r="AI10" s="154" t="s">
        <v>728</v>
      </c>
      <c r="AJ10" s="154" t="s">
        <v>729</v>
      </c>
      <c r="AK10" s="154" t="s">
        <v>730</v>
      </c>
      <c r="AL10" s="154" t="s">
        <v>731</v>
      </c>
      <c r="AM10" s="154" t="s">
        <v>732</v>
      </c>
      <c r="AN10" s="154" t="s">
        <v>733</v>
      </c>
      <c r="AO10" s="154" t="s">
        <v>734</v>
      </c>
      <c r="AP10" s="154" t="s">
        <v>735</v>
      </c>
      <c r="AQ10" s="154" t="s">
        <v>736</v>
      </c>
      <c r="AR10" s="154" t="s">
        <v>737</v>
      </c>
      <c r="AS10" s="154" t="s">
        <v>738</v>
      </c>
      <c r="AT10" s="154" t="s">
        <v>739</v>
      </c>
      <c r="AU10" s="154" t="s">
        <v>740</v>
      </c>
      <c r="AV10" s="154" t="s">
        <v>741</v>
      </c>
      <c r="AW10" s="154" t="s">
        <v>742</v>
      </c>
      <c r="AX10" s="154" t="s">
        <v>743</v>
      </c>
      <c r="AY10" s="154" t="s">
        <v>744</v>
      </c>
      <c r="AZ10" s="154" t="s">
        <v>745</v>
      </c>
      <c r="BA10" s="154" t="s">
        <v>746</v>
      </c>
      <c r="BB10" s="154" t="s">
        <v>747</v>
      </c>
      <c r="BC10" s="154" t="s">
        <v>748</v>
      </c>
      <c r="BD10" s="154" t="s">
        <v>749</v>
      </c>
      <c r="BE10" s="154" t="s">
        <v>750</v>
      </c>
      <c r="BF10" s="154" t="s">
        <v>751</v>
      </c>
      <c r="BG10" s="154" t="s">
        <v>752</v>
      </c>
      <c r="BH10" s="154" t="s">
        <v>753</v>
      </c>
      <c r="BI10" s="154" t="s">
        <v>754</v>
      </c>
      <c r="BJ10" s="154" t="s">
        <v>755</v>
      </c>
      <c r="BK10" s="154" t="s">
        <v>756</v>
      </c>
      <c r="BL10" s="154" t="s">
        <v>757</v>
      </c>
      <c r="BM10" s="154" t="s">
        <v>758</v>
      </c>
      <c r="BN10" s="154" t="s">
        <v>759</v>
      </c>
      <c r="BO10" s="154" t="s">
        <v>760</v>
      </c>
      <c r="BP10" s="154" t="s">
        <v>761</v>
      </c>
      <c r="BQ10" s="154" t="s">
        <v>762</v>
      </c>
      <c r="BR10" s="154" t="s">
        <v>763</v>
      </c>
      <c r="BS10" s="154" t="s">
        <v>764</v>
      </c>
      <c r="BT10" s="154" t="s">
        <v>765</v>
      </c>
      <c r="BU10" s="154" t="s">
        <v>766</v>
      </c>
      <c r="BV10" s="154" t="s">
        <v>767</v>
      </c>
      <c r="BW10" s="154" t="s">
        <v>768</v>
      </c>
      <c r="BX10" s="154" t="s">
        <v>769</v>
      </c>
      <c r="BY10" s="154" t="s">
        <v>770</v>
      </c>
      <c r="BZ10" s="154" t="s">
        <v>771</v>
      </c>
      <c r="CA10" s="154" t="s">
        <v>772</v>
      </c>
      <c r="CB10" s="154" t="s">
        <v>773</v>
      </c>
      <c r="CC10" s="154" t="s">
        <v>774</v>
      </c>
      <c r="CD10" s="154" t="s">
        <v>775</v>
      </c>
      <c r="CE10" s="154" t="s">
        <v>776</v>
      </c>
      <c r="CF10" s="154" t="s">
        <v>777</v>
      </c>
      <c r="CG10" s="154" t="s">
        <v>778</v>
      </c>
      <c r="CH10" s="154" t="s">
        <v>779</v>
      </c>
      <c r="CI10" s="154" t="s">
        <v>780</v>
      </c>
      <c r="CJ10" s="154" t="s">
        <v>781</v>
      </c>
      <c r="CK10" s="154" t="s">
        <v>782</v>
      </c>
      <c r="CL10" s="154" t="s">
        <v>783</v>
      </c>
      <c r="CM10" s="154" t="s">
        <v>784</v>
      </c>
      <c r="CN10" s="154" t="s">
        <v>785</v>
      </c>
      <c r="CO10" s="154" t="s">
        <v>786</v>
      </c>
      <c r="CP10" s="154" t="s">
        <v>787</v>
      </c>
      <c r="CQ10" s="154" t="s">
        <v>788</v>
      </c>
      <c r="CR10" s="154" t="s">
        <v>789</v>
      </c>
      <c r="CS10" s="154" t="s">
        <v>790</v>
      </c>
      <c r="CT10" s="154" t="s">
        <v>649</v>
      </c>
    </row>
    <row r="11" spans="1:98" ht="14.25" x14ac:dyDescent="0.2">
      <c r="A11" t="s">
        <v>9</v>
      </c>
      <c r="B11" s="155" t="s">
        <v>791</v>
      </c>
      <c r="C11" s="156">
        <v>104556</v>
      </c>
      <c r="D11" s="156">
        <v>92160</v>
      </c>
      <c r="E11" s="156">
        <v>77391</v>
      </c>
      <c r="F11" s="156">
        <v>59522</v>
      </c>
      <c r="G11" s="156">
        <v>57154</v>
      </c>
      <c r="H11" s="156">
        <v>66800</v>
      </c>
      <c r="I11" s="156">
        <v>74241</v>
      </c>
      <c r="J11" s="156">
        <v>84830</v>
      </c>
      <c r="K11" s="156">
        <v>93003</v>
      </c>
      <c r="L11" s="156">
        <v>87352</v>
      </c>
      <c r="M11" s="156">
        <v>93437</v>
      </c>
      <c r="N11" s="156">
        <v>102899</v>
      </c>
      <c r="O11" s="156">
        <v>129309</v>
      </c>
      <c r="P11" s="156">
        <v>165952</v>
      </c>
      <c r="Q11" s="156">
        <v>203084</v>
      </c>
      <c r="R11" s="156">
        <v>224447</v>
      </c>
      <c r="S11" s="156">
        <v>228007</v>
      </c>
      <c r="T11" s="156">
        <v>227535</v>
      </c>
      <c r="U11" s="156">
        <v>249616</v>
      </c>
      <c r="V11" s="156">
        <v>274468</v>
      </c>
      <c r="W11" s="156">
        <v>272475</v>
      </c>
      <c r="X11" s="156">
        <v>299827</v>
      </c>
      <c r="Y11" s="156">
        <v>346914</v>
      </c>
      <c r="Z11" s="156">
        <v>367341</v>
      </c>
      <c r="AA11" s="156">
        <v>389218</v>
      </c>
      <c r="AB11" s="156">
        <v>390549</v>
      </c>
      <c r="AC11" s="156">
        <v>425478</v>
      </c>
      <c r="AD11" s="156">
        <v>449353</v>
      </c>
      <c r="AE11" s="156">
        <v>474039</v>
      </c>
      <c r="AF11" s="156">
        <v>481229</v>
      </c>
      <c r="AG11" s="156">
        <v>521654</v>
      </c>
      <c r="AH11" s="156">
        <v>542382</v>
      </c>
      <c r="AI11" s="156">
        <v>562209</v>
      </c>
      <c r="AJ11" s="156">
        <v>603922</v>
      </c>
      <c r="AK11" s="156">
        <v>637450</v>
      </c>
      <c r="AL11" s="156">
        <v>684460</v>
      </c>
      <c r="AM11" s="156">
        <v>742289</v>
      </c>
      <c r="AN11" s="156">
        <v>813414</v>
      </c>
      <c r="AO11" s="156">
        <v>859959</v>
      </c>
      <c r="AP11" s="156">
        <v>940651</v>
      </c>
      <c r="AQ11" s="156">
        <v>1017615</v>
      </c>
      <c r="AR11" s="156">
        <v>1073303</v>
      </c>
      <c r="AS11" s="156">
        <v>1164850</v>
      </c>
      <c r="AT11" s="156">
        <v>1279110</v>
      </c>
      <c r="AU11" s="156">
        <v>1425376</v>
      </c>
      <c r="AV11" s="156">
        <v>1545243</v>
      </c>
      <c r="AW11" s="156">
        <v>1684904</v>
      </c>
      <c r="AX11" s="156">
        <v>1873412</v>
      </c>
      <c r="AY11" s="156">
        <v>2081826</v>
      </c>
      <c r="AZ11" s="156">
        <v>2351599</v>
      </c>
      <c r="BA11" s="156">
        <v>2627333</v>
      </c>
      <c r="BB11" s="156">
        <v>2857307</v>
      </c>
      <c r="BC11" s="156">
        <v>3207041</v>
      </c>
      <c r="BD11" s="156">
        <v>3343789</v>
      </c>
      <c r="BE11" s="156">
        <v>3634038</v>
      </c>
      <c r="BF11" s="156">
        <v>4037613</v>
      </c>
      <c r="BG11" s="156">
        <v>4338979</v>
      </c>
      <c r="BH11" s="156">
        <v>4579631</v>
      </c>
      <c r="BI11" s="156">
        <v>4855215</v>
      </c>
      <c r="BJ11" s="156">
        <v>5236438</v>
      </c>
      <c r="BK11" s="156">
        <v>5641580</v>
      </c>
      <c r="BL11" s="156">
        <v>5963144</v>
      </c>
      <c r="BM11" s="156">
        <v>6158129</v>
      </c>
      <c r="BN11" s="156">
        <v>6520327</v>
      </c>
      <c r="BO11" s="156">
        <v>6858559</v>
      </c>
      <c r="BP11" s="156">
        <v>7287236</v>
      </c>
      <c r="BQ11" s="156">
        <v>7639749</v>
      </c>
      <c r="BR11" s="156">
        <v>8073122</v>
      </c>
      <c r="BS11" s="156">
        <v>8577552</v>
      </c>
      <c r="BT11" s="156">
        <v>9062817</v>
      </c>
      <c r="BU11" s="156">
        <v>9631172</v>
      </c>
      <c r="BV11" s="156">
        <v>10250952</v>
      </c>
      <c r="BW11" s="156">
        <v>10581929</v>
      </c>
      <c r="BX11" s="156">
        <v>10929108</v>
      </c>
      <c r="BY11" s="156">
        <v>11456450</v>
      </c>
      <c r="BZ11" s="156">
        <v>12217196</v>
      </c>
      <c r="CA11" s="156">
        <v>13039197</v>
      </c>
      <c r="CB11" s="156">
        <v>13815583</v>
      </c>
      <c r="CC11" s="156">
        <v>14474228</v>
      </c>
      <c r="CD11" s="156">
        <v>14769862</v>
      </c>
      <c r="CE11" s="156">
        <v>14478067</v>
      </c>
      <c r="CF11" s="156">
        <v>15048971</v>
      </c>
      <c r="CG11" s="156">
        <v>15599732</v>
      </c>
      <c r="CH11" s="156">
        <v>16253970</v>
      </c>
      <c r="CI11" s="156">
        <v>16880683</v>
      </c>
      <c r="CJ11" s="156">
        <v>17608138</v>
      </c>
      <c r="CK11" s="156">
        <v>18295019</v>
      </c>
      <c r="CL11" s="156">
        <v>18804913</v>
      </c>
      <c r="CM11" s="156">
        <v>19612102</v>
      </c>
      <c r="CN11" s="156">
        <v>20656516</v>
      </c>
      <c r="CO11" s="156">
        <v>21539982</v>
      </c>
      <c r="CP11" s="156">
        <v>21354105</v>
      </c>
      <c r="CQ11" s="156">
        <v>23681171</v>
      </c>
      <c r="CR11" s="156">
        <v>26006893</v>
      </c>
      <c r="CS11" s="156">
        <v>27720709</v>
      </c>
      <c r="CT11" s="156">
        <v>29184890</v>
      </c>
    </row>
    <row r="12" spans="1:98" ht="14.25" x14ac:dyDescent="0.2">
      <c r="A12" t="s">
        <v>792</v>
      </c>
      <c r="B12" s="155" t="s">
        <v>793</v>
      </c>
      <c r="C12" s="156">
        <v>77382</v>
      </c>
      <c r="D12" s="156">
        <v>70136</v>
      </c>
      <c r="E12" s="156">
        <v>60672</v>
      </c>
      <c r="F12" s="156">
        <v>48714</v>
      </c>
      <c r="G12" s="156">
        <v>45945</v>
      </c>
      <c r="H12" s="156">
        <v>51461</v>
      </c>
      <c r="I12" s="156">
        <v>55932</v>
      </c>
      <c r="J12" s="156">
        <v>62188</v>
      </c>
      <c r="K12" s="156">
        <v>66839</v>
      </c>
      <c r="L12" s="156">
        <v>64272</v>
      </c>
      <c r="M12" s="156">
        <v>67209</v>
      </c>
      <c r="N12" s="156">
        <v>71288</v>
      </c>
      <c r="O12" s="156">
        <v>81072</v>
      </c>
      <c r="P12" s="156">
        <v>89002</v>
      </c>
      <c r="Q12" s="156">
        <v>99903</v>
      </c>
      <c r="R12" s="156">
        <v>108648</v>
      </c>
      <c r="S12" s="156">
        <v>119977</v>
      </c>
      <c r="T12" s="156">
        <v>144198</v>
      </c>
      <c r="U12" s="156">
        <v>161852</v>
      </c>
      <c r="V12" s="156">
        <v>174878</v>
      </c>
      <c r="W12" s="156">
        <v>178333</v>
      </c>
      <c r="X12" s="156">
        <v>192044</v>
      </c>
      <c r="Y12" s="156">
        <v>208339</v>
      </c>
      <c r="Z12" s="156">
        <v>219320</v>
      </c>
      <c r="AA12" s="156">
        <v>232740</v>
      </c>
      <c r="AB12" s="156">
        <v>239608</v>
      </c>
      <c r="AC12" s="156">
        <v>258288</v>
      </c>
      <c r="AD12" s="156">
        <v>271128</v>
      </c>
      <c r="AE12" s="156">
        <v>286296</v>
      </c>
      <c r="AF12" s="156">
        <v>295606</v>
      </c>
      <c r="AG12" s="156">
        <v>317130</v>
      </c>
      <c r="AH12" s="156">
        <v>331180</v>
      </c>
      <c r="AI12" s="156">
        <v>341475</v>
      </c>
      <c r="AJ12" s="156">
        <v>362557</v>
      </c>
      <c r="AK12" s="156">
        <v>382035</v>
      </c>
      <c r="AL12" s="156">
        <v>410632</v>
      </c>
      <c r="AM12" s="156">
        <v>442973</v>
      </c>
      <c r="AN12" s="156">
        <v>479919</v>
      </c>
      <c r="AO12" s="156">
        <v>506685</v>
      </c>
      <c r="AP12" s="156">
        <v>556852</v>
      </c>
      <c r="AQ12" s="156">
        <v>603639</v>
      </c>
      <c r="AR12" s="156">
        <v>646724</v>
      </c>
      <c r="AS12" s="156">
        <v>699937</v>
      </c>
      <c r="AT12" s="156">
        <v>768153</v>
      </c>
      <c r="AU12" s="156">
        <v>849575</v>
      </c>
      <c r="AV12" s="156">
        <v>930161</v>
      </c>
      <c r="AW12" s="156">
        <v>1030547</v>
      </c>
      <c r="AX12" s="156">
        <v>1147666</v>
      </c>
      <c r="AY12" s="156">
        <v>1273975</v>
      </c>
      <c r="AZ12" s="156">
        <v>1422252</v>
      </c>
      <c r="BA12" s="156">
        <v>1585420</v>
      </c>
      <c r="BB12" s="156">
        <v>1750667</v>
      </c>
      <c r="BC12" s="156">
        <v>1933951</v>
      </c>
      <c r="BD12" s="156">
        <v>2071256</v>
      </c>
      <c r="BE12" s="156">
        <v>2281605</v>
      </c>
      <c r="BF12" s="156">
        <v>2492340</v>
      </c>
      <c r="BG12" s="156">
        <v>2712830</v>
      </c>
      <c r="BH12" s="156">
        <v>2886278</v>
      </c>
      <c r="BI12" s="156">
        <v>3076279</v>
      </c>
      <c r="BJ12" s="156">
        <v>3330012</v>
      </c>
      <c r="BK12" s="156">
        <v>3576758</v>
      </c>
      <c r="BL12" s="156">
        <v>3808994</v>
      </c>
      <c r="BM12" s="156">
        <v>3943449</v>
      </c>
      <c r="BN12" s="156">
        <v>4197559</v>
      </c>
      <c r="BO12" s="156">
        <v>4451984</v>
      </c>
      <c r="BP12" s="156">
        <v>4720965</v>
      </c>
      <c r="BQ12" s="156">
        <v>4962590</v>
      </c>
      <c r="BR12" s="156">
        <v>5244596</v>
      </c>
      <c r="BS12" s="156">
        <v>5536790</v>
      </c>
      <c r="BT12" s="156">
        <v>5877248</v>
      </c>
      <c r="BU12" s="156">
        <v>6283758</v>
      </c>
      <c r="BV12" s="156">
        <v>6767179</v>
      </c>
      <c r="BW12" s="156">
        <v>7073801</v>
      </c>
      <c r="BX12" s="156">
        <v>7348941</v>
      </c>
      <c r="BY12" s="156">
        <v>7740749</v>
      </c>
      <c r="BZ12" s="156">
        <v>8231960</v>
      </c>
      <c r="CA12" s="156">
        <v>8769066</v>
      </c>
      <c r="CB12" s="156">
        <v>9277236</v>
      </c>
      <c r="CC12" s="156">
        <v>9746594</v>
      </c>
      <c r="CD12" s="156">
        <v>10050083</v>
      </c>
      <c r="CE12" s="156">
        <v>9891218</v>
      </c>
      <c r="CF12" s="156">
        <v>10260256</v>
      </c>
      <c r="CG12" s="156">
        <v>10698857</v>
      </c>
      <c r="CH12" s="156">
        <v>11047363</v>
      </c>
      <c r="CI12" s="156">
        <v>11388233</v>
      </c>
      <c r="CJ12" s="156">
        <v>11874450</v>
      </c>
      <c r="CK12" s="156">
        <v>12297438</v>
      </c>
      <c r="CL12" s="156">
        <v>12726849</v>
      </c>
      <c r="CM12" s="156">
        <v>13290626</v>
      </c>
      <c r="CN12" s="156">
        <v>13934442</v>
      </c>
      <c r="CO12" s="156">
        <v>14437543</v>
      </c>
      <c r="CP12" s="156">
        <v>14225657</v>
      </c>
      <c r="CQ12" s="156">
        <v>16113945</v>
      </c>
      <c r="CR12" s="156">
        <v>17690841</v>
      </c>
      <c r="CS12" s="156">
        <v>18822769</v>
      </c>
      <c r="CT12" s="156">
        <v>19825338</v>
      </c>
    </row>
    <row r="13" spans="1:98" ht="14.25" x14ac:dyDescent="0.2">
      <c r="A13" t="s">
        <v>794</v>
      </c>
      <c r="B13" t="s">
        <v>795</v>
      </c>
      <c r="C13" s="156">
        <v>43770</v>
      </c>
      <c r="D13" s="156">
        <v>38164</v>
      </c>
      <c r="E13" s="156">
        <v>31709</v>
      </c>
      <c r="F13" s="156">
        <v>24127</v>
      </c>
      <c r="G13" s="156">
        <v>23756</v>
      </c>
      <c r="H13" s="156">
        <v>28483</v>
      </c>
      <c r="I13" s="156">
        <v>31628</v>
      </c>
      <c r="J13" s="156">
        <v>35969</v>
      </c>
      <c r="K13" s="156">
        <v>38373</v>
      </c>
      <c r="L13" s="156">
        <v>36006</v>
      </c>
      <c r="M13" s="156">
        <v>37921</v>
      </c>
      <c r="N13" s="156">
        <v>40632</v>
      </c>
      <c r="O13" s="156">
        <v>47448</v>
      </c>
      <c r="P13" s="156">
        <v>51026</v>
      </c>
      <c r="Q13" s="156">
        <v>56332</v>
      </c>
      <c r="R13" s="156">
        <v>60531</v>
      </c>
      <c r="S13" s="156">
        <v>67624</v>
      </c>
      <c r="T13" s="156">
        <v>86245</v>
      </c>
      <c r="U13" s="156">
        <v>99429</v>
      </c>
      <c r="V13" s="156">
        <v>107420</v>
      </c>
      <c r="W13" s="156">
        <v>108081</v>
      </c>
      <c r="X13" s="156">
        <v>116830</v>
      </c>
      <c r="Y13" s="156">
        <v>124748</v>
      </c>
      <c r="Z13" s="156">
        <v>128785</v>
      </c>
      <c r="AA13" s="156">
        <v>134835</v>
      </c>
      <c r="AB13" s="156">
        <v>135766</v>
      </c>
      <c r="AC13" s="156">
        <v>147398</v>
      </c>
      <c r="AD13" s="156">
        <v>152154</v>
      </c>
      <c r="AE13" s="156">
        <v>159602</v>
      </c>
      <c r="AF13" s="156">
        <v>161568</v>
      </c>
      <c r="AG13" s="156">
        <v>172607</v>
      </c>
      <c r="AH13" s="156">
        <v>177015</v>
      </c>
      <c r="AI13" s="156">
        <v>178808</v>
      </c>
      <c r="AJ13" s="156">
        <v>188969</v>
      </c>
      <c r="AK13" s="156">
        <v>198154</v>
      </c>
      <c r="AL13" s="156">
        <v>212252</v>
      </c>
      <c r="AM13" s="156">
        <v>229675</v>
      </c>
      <c r="AN13" s="156">
        <v>249619</v>
      </c>
      <c r="AO13" s="156">
        <v>258991</v>
      </c>
      <c r="AP13" s="156">
        <v>284617</v>
      </c>
      <c r="AQ13" s="156">
        <v>304678</v>
      </c>
      <c r="AR13" s="156">
        <v>318794</v>
      </c>
      <c r="AS13" s="156">
        <v>342116</v>
      </c>
      <c r="AT13" s="156">
        <v>373815</v>
      </c>
      <c r="AU13" s="156">
        <v>416635</v>
      </c>
      <c r="AV13" s="156">
        <v>451538</v>
      </c>
      <c r="AW13" s="156">
        <v>491334</v>
      </c>
      <c r="AX13" s="156">
        <v>546305</v>
      </c>
      <c r="AY13" s="156">
        <v>600384</v>
      </c>
      <c r="AZ13" s="156">
        <v>663567</v>
      </c>
      <c r="BA13" s="156">
        <v>737938</v>
      </c>
      <c r="BB13" s="156">
        <v>799794</v>
      </c>
      <c r="BC13" s="156">
        <v>869368</v>
      </c>
      <c r="BD13" s="156">
        <v>899290</v>
      </c>
      <c r="BE13" s="156">
        <v>973783</v>
      </c>
      <c r="BF13" s="156">
        <v>1063700</v>
      </c>
      <c r="BG13" s="156">
        <v>1137609</v>
      </c>
      <c r="BH13" s="156">
        <v>1195627</v>
      </c>
      <c r="BI13" s="156">
        <v>1256297</v>
      </c>
      <c r="BJ13" s="156">
        <v>1337309</v>
      </c>
      <c r="BK13" s="156">
        <v>1423805</v>
      </c>
      <c r="BL13" s="156">
        <v>1491301</v>
      </c>
      <c r="BM13" s="156">
        <v>1497434</v>
      </c>
      <c r="BN13" s="156">
        <v>1563268</v>
      </c>
      <c r="BO13" s="156">
        <v>1642347</v>
      </c>
      <c r="BP13" s="156">
        <v>1746554</v>
      </c>
      <c r="BQ13" s="156">
        <v>1815533</v>
      </c>
      <c r="BR13" s="156">
        <v>1917671</v>
      </c>
      <c r="BS13" s="156">
        <v>2006506</v>
      </c>
      <c r="BT13" s="156">
        <v>2108439</v>
      </c>
      <c r="BU13" s="156">
        <v>2287062</v>
      </c>
      <c r="BV13" s="156">
        <v>2453172</v>
      </c>
      <c r="BW13" s="156">
        <v>2525593</v>
      </c>
      <c r="BX13" s="156">
        <v>2598805</v>
      </c>
      <c r="BY13" s="156">
        <v>2722597</v>
      </c>
      <c r="BZ13" s="156">
        <v>2902021</v>
      </c>
      <c r="CA13" s="156">
        <v>3082923</v>
      </c>
      <c r="CB13" s="156">
        <v>3239655</v>
      </c>
      <c r="CC13" s="156">
        <v>3367031</v>
      </c>
      <c r="CD13" s="156">
        <v>3363221</v>
      </c>
      <c r="CE13" s="156">
        <v>3180022</v>
      </c>
      <c r="CF13" s="156">
        <v>3317825</v>
      </c>
      <c r="CG13" s="156">
        <v>3518121</v>
      </c>
      <c r="CH13" s="156">
        <v>3637739</v>
      </c>
      <c r="CI13" s="156">
        <v>3742183</v>
      </c>
      <c r="CJ13" s="156">
        <v>3886577</v>
      </c>
      <c r="CK13" s="156">
        <v>3955130</v>
      </c>
      <c r="CL13" s="156">
        <v>4033036</v>
      </c>
      <c r="CM13" s="156">
        <v>4212214</v>
      </c>
      <c r="CN13" s="156">
        <v>4414208</v>
      </c>
      <c r="CO13" s="156">
        <v>4532817</v>
      </c>
      <c r="CP13" s="156">
        <v>4706702</v>
      </c>
      <c r="CQ13" s="156">
        <v>5500372</v>
      </c>
      <c r="CR13" s="156">
        <v>5939080</v>
      </c>
      <c r="CS13" s="156">
        <v>6123912</v>
      </c>
      <c r="CT13" s="156">
        <v>6243346</v>
      </c>
    </row>
    <row r="14" spans="1:98" ht="14.25" x14ac:dyDescent="0.2">
      <c r="A14" t="s">
        <v>796</v>
      </c>
      <c r="B14" t="s">
        <v>797</v>
      </c>
      <c r="C14" s="156">
        <v>9829</v>
      </c>
      <c r="D14" s="156">
        <v>7661</v>
      </c>
      <c r="E14" s="156">
        <v>5911</v>
      </c>
      <c r="F14" s="156">
        <v>3959</v>
      </c>
      <c r="G14" s="156">
        <v>3762</v>
      </c>
      <c r="H14" s="156">
        <v>4564</v>
      </c>
      <c r="I14" s="156">
        <v>5493</v>
      </c>
      <c r="J14" s="156">
        <v>6749</v>
      </c>
      <c r="K14" s="156">
        <v>7393</v>
      </c>
      <c r="L14" s="156">
        <v>6123</v>
      </c>
      <c r="M14" s="156">
        <v>7168</v>
      </c>
      <c r="N14" s="156">
        <v>8287</v>
      </c>
      <c r="O14" s="156">
        <v>10268</v>
      </c>
      <c r="P14" s="156">
        <v>7630</v>
      </c>
      <c r="Q14" s="156">
        <v>7471</v>
      </c>
      <c r="R14" s="156">
        <v>7743</v>
      </c>
      <c r="S14" s="156">
        <v>9098</v>
      </c>
      <c r="T14" s="156">
        <v>17114</v>
      </c>
      <c r="U14" s="156">
        <v>21833</v>
      </c>
      <c r="V14" s="156">
        <v>24453</v>
      </c>
      <c r="W14" s="156">
        <v>26623</v>
      </c>
      <c r="X14" s="156">
        <v>32445</v>
      </c>
      <c r="Y14" s="156">
        <v>31739</v>
      </c>
      <c r="Z14" s="156">
        <v>31243</v>
      </c>
      <c r="AA14" s="156">
        <v>34616</v>
      </c>
      <c r="AB14" s="156">
        <v>33713</v>
      </c>
      <c r="AC14" s="156">
        <v>40745</v>
      </c>
      <c r="AD14" s="156">
        <v>40169</v>
      </c>
      <c r="AE14" s="156">
        <v>42027</v>
      </c>
      <c r="AF14" s="156">
        <v>39530</v>
      </c>
      <c r="AG14" s="156">
        <v>44888</v>
      </c>
      <c r="AH14" s="156">
        <v>45625</v>
      </c>
      <c r="AI14" s="156">
        <v>44206</v>
      </c>
      <c r="AJ14" s="156">
        <v>49465</v>
      </c>
      <c r="AK14" s="156">
        <v>54228</v>
      </c>
      <c r="AL14" s="156">
        <v>59556</v>
      </c>
      <c r="AM14" s="156">
        <v>66390</v>
      </c>
      <c r="AN14" s="156">
        <v>71745</v>
      </c>
      <c r="AO14" s="156">
        <v>73981</v>
      </c>
      <c r="AP14" s="156">
        <v>84828</v>
      </c>
      <c r="AQ14" s="156">
        <v>90483</v>
      </c>
      <c r="AR14" s="156">
        <v>89988</v>
      </c>
      <c r="AS14" s="156">
        <v>102446</v>
      </c>
      <c r="AT14" s="156">
        <v>116444</v>
      </c>
      <c r="AU14" s="156">
        <v>130527</v>
      </c>
      <c r="AV14" s="156">
        <v>130177</v>
      </c>
      <c r="AW14" s="156">
        <v>142165</v>
      </c>
      <c r="AX14" s="156">
        <v>168624</v>
      </c>
      <c r="AY14" s="156">
        <v>191963</v>
      </c>
      <c r="AZ14" s="156">
        <v>213348</v>
      </c>
      <c r="BA14" s="156">
        <v>226340</v>
      </c>
      <c r="BB14" s="156">
        <v>226391</v>
      </c>
      <c r="BC14" s="156">
        <v>243938</v>
      </c>
      <c r="BD14" s="156">
        <v>253032</v>
      </c>
      <c r="BE14" s="156">
        <v>295031</v>
      </c>
      <c r="BF14" s="156">
        <v>342156</v>
      </c>
      <c r="BG14" s="156">
        <v>380365</v>
      </c>
      <c r="BH14" s="156">
        <v>421439</v>
      </c>
      <c r="BI14" s="156">
        <v>442022</v>
      </c>
      <c r="BJ14" s="156">
        <v>475053</v>
      </c>
      <c r="BK14" s="156">
        <v>494330</v>
      </c>
      <c r="BL14" s="156">
        <v>497079</v>
      </c>
      <c r="BM14" s="156">
        <v>477183</v>
      </c>
      <c r="BN14" s="156">
        <v>508081</v>
      </c>
      <c r="BO14" s="156">
        <v>551532</v>
      </c>
      <c r="BP14" s="156">
        <v>607171</v>
      </c>
      <c r="BQ14" s="156">
        <v>635738</v>
      </c>
      <c r="BR14" s="156">
        <v>676295</v>
      </c>
      <c r="BS14" s="156">
        <v>715530</v>
      </c>
      <c r="BT14" s="156">
        <v>779293</v>
      </c>
      <c r="BU14" s="156">
        <v>855568</v>
      </c>
      <c r="BV14" s="156">
        <v>912572</v>
      </c>
      <c r="BW14" s="156">
        <v>941515</v>
      </c>
      <c r="BX14" s="156">
        <v>985368</v>
      </c>
      <c r="BY14" s="156">
        <v>1017801</v>
      </c>
      <c r="BZ14" s="156">
        <v>1080574</v>
      </c>
      <c r="CA14" s="156">
        <v>1128610</v>
      </c>
      <c r="CB14" s="156">
        <v>1158333</v>
      </c>
      <c r="CC14" s="156">
        <v>1188043</v>
      </c>
      <c r="CD14" s="156">
        <v>1098761</v>
      </c>
      <c r="CE14" s="156">
        <v>1012121</v>
      </c>
      <c r="CF14" s="156">
        <v>1048962</v>
      </c>
      <c r="CG14" s="156">
        <v>1093499</v>
      </c>
      <c r="CH14" s="156">
        <v>1144221</v>
      </c>
      <c r="CI14" s="156">
        <v>1191786</v>
      </c>
      <c r="CJ14" s="156">
        <v>1247260</v>
      </c>
      <c r="CK14" s="156">
        <v>1315794</v>
      </c>
      <c r="CL14" s="156">
        <v>1356495</v>
      </c>
      <c r="CM14" s="156">
        <v>1415911</v>
      </c>
      <c r="CN14" s="156">
        <v>1488831</v>
      </c>
      <c r="CO14" s="156">
        <v>1523644</v>
      </c>
      <c r="CP14" s="156">
        <v>1616929</v>
      </c>
      <c r="CQ14" s="156">
        <v>1990266</v>
      </c>
      <c r="CR14" s="156">
        <v>2078035</v>
      </c>
      <c r="CS14" s="156">
        <v>2142619</v>
      </c>
      <c r="CT14" s="156">
        <v>2167440</v>
      </c>
    </row>
    <row r="15" spans="1:98" ht="14.25" x14ac:dyDescent="0.2">
      <c r="A15" t="s">
        <v>798</v>
      </c>
      <c r="B15" t="s">
        <v>799</v>
      </c>
      <c r="C15" s="156">
        <v>33941</v>
      </c>
      <c r="D15" s="156">
        <v>30503</v>
      </c>
      <c r="E15" s="156">
        <v>25798</v>
      </c>
      <c r="F15" s="156">
        <v>20169</v>
      </c>
      <c r="G15" s="156">
        <v>19994</v>
      </c>
      <c r="H15" s="156">
        <v>23919</v>
      </c>
      <c r="I15" s="156">
        <v>26135</v>
      </c>
      <c r="J15" s="156">
        <v>29221</v>
      </c>
      <c r="K15" s="156">
        <v>30980</v>
      </c>
      <c r="L15" s="156">
        <v>29883</v>
      </c>
      <c r="M15" s="156">
        <v>30754</v>
      </c>
      <c r="N15" s="156">
        <v>32345</v>
      </c>
      <c r="O15" s="156">
        <v>37180</v>
      </c>
      <c r="P15" s="156">
        <v>43395</v>
      </c>
      <c r="Q15" s="156">
        <v>48861</v>
      </c>
      <c r="R15" s="156">
        <v>52788</v>
      </c>
      <c r="S15" s="156">
        <v>58525</v>
      </c>
      <c r="T15" s="156">
        <v>69131</v>
      </c>
      <c r="U15" s="156">
        <v>77596</v>
      </c>
      <c r="V15" s="156">
        <v>82966</v>
      </c>
      <c r="W15" s="156">
        <v>81457</v>
      </c>
      <c r="X15" s="156">
        <v>84384</v>
      </c>
      <c r="Y15" s="156">
        <v>93009</v>
      </c>
      <c r="Z15" s="156">
        <v>97542</v>
      </c>
      <c r="AA15" s="156">
        <v>100219</v>
      </c>
      <c r="AB15" s="156">
        <v>102053</v>
      </c>
      <c r="AC15" s="156">
        <v>106653</v>
      </c>
      <c r="AD15" s="156">
        <v>111985</v>
      </c>
      <c r="AE15" s="156">
        <v>117575</v>
      </c>
      <c r="AF15" s="156">
        <v>122038</v>
      </c>
      <c r="AG15" s="156">
        <v>127719</v>
      </c>
      <c r="AH15" s="156">
        <v>131390</v>
      </c>
      <c r="AI15" s="156">
        <v>134602</v>
      </c>
      <c r="AJ15" s="156">
        <v>139504</v>
      </c>
      <c r="AK15" s="156">
        <v>143927</v>
      </c>
      <c r="AL15" s="156">
        <v>152696</v>
      </c>
      <c r="AM15" s="156">
        <v>163285</v>
      </c>
      <c r="AN15" s="156">
        <v>177874</v>
      </c>
      <c r="AO15" s="156">
        <v>185009</v>
      </c>
      <c r="AP15" s="156">
        <v>199788</v>
      </c>
      <c r="AQ15" s="156">
        <v>214195</v>
      </c>
      <c r="AR15" s="156">
        <v>228806</v>
      </c>
      <c r="AS15" s="156">
        <v>239670</v>
      </c>
      <c r="AT15" s="156">
        <v>257371</v>
      </c>
      <c r="AU15" s="156">
        <v>286108</v>
      </c>
      <c r="AV15" s="156">
        <v>321361</v>
      </c>
      <c r="AW15" s="156">
        <v>349170</v>
      </c>
      <c r="AX15" s="156">
        <v>377680</v>
      </c>
      <c r="AY15" s="156">
        <v>408421</v>
      </c>
      <c r="AZ15" s="156">
        <v>450218</v>
      </c>
      <c r="BA15" s="156">
        <v>511598</v>
      </c>
      <c r="BB15" s="156">
        <v>573402</v>
      </c>
      <c r="BC15" s="156">
        <v>625430</v>
      </c>
      <c r="BD15" s="156">
        <v>646258</v>
      </c>
      <c r="BE15" s="156">
        <v>678753</v>
      </c>
      <c r="BF15" s="156">
        <v>721545</v>
      </c>
      <c r="BG15" s="156">
        <v>757244</v>
      </c>
      <c r="BH15" s="156">
        <v>774188</v>
      </c>
      <c r="BI15" s="156">
        <v>814275</v>
      </c>
      <c r="BJ15" s="156">
        <v>862256</v>
      </c>
      <c r="BK15" s="156">
        <v>929475</v>
      </c>
      <c r="BL15" s="156">
        <v>994222</v>
      </c>
      <c r="BM15" s="156">
        <v>1020252</v>
      </c>
      <c r="BN15" s="156">
        <v>1055186</v>
      </c>
      <c r="BO15" s="156">
        <v>1090814</v>
      </c>
      <c r="BP15" s="156">
        <v>1139382</v>
      </c>
      <c r="BQ15" s="156">
        <v>1179795</v>
      </c>
      <c r="BR15" s="156">
        <v>1241376</v>
      </c>
      <c r="BS15" s="156">
        <v>1290976</v>
      </c>
      <c r="BT15" s="156">
        <v>1329146</v>
      </c>
      <c r="BU15" s="156">
        <v>1431493</v>
      </c>
      <c r="BV15" s="156">
        <v>1540600</v>
      </c>
      <c r="BW15" s="156">
        <v>1584078</v>
      </c>
      <c r="BX15" s="156">
        <v>1613437</v>
      </c>
      <c r="BY15" s="156">
        <v>1704797</v>
      </c>
      <c r="BZ15" s="156">
        <v>1821447</v>
      </c>
      <c r="CA15" s="156">
        <v>1954313</v>
      </c>
      <c r="CB15" s="156">
        <v>2081322</v>
      </c>
      <c r="CC15" s="156">
        <v>2178988</v>
      </c>
      <c r="CD15" s="156">
        <v>2264460</v>
      </c>
      <c r="CE15" s="156">
        <v>2167901</v>
      </c>
      <c r="CF15" s="156">
        <v>2268862</v>
      </c>
      <c r="CG15" s="156">
        <v>2424622</v>
      </c>
      <c r="CH15" s="156">
        <v>2493518</v>
      </c>
      <c r="CI15" s="156">
        <v>2550398</v>
      </c>
      <c r="CJ15" s="156">
        <v>2639317</v>
      </c>
      <c r="CK15" s="156">
        <v>2639336</v>
      </c>
      <c r="CL15" s="156">
        <v>2676541</v>
      </c>
      <c r="CM15" s="156">
        <v>2796304</v>
      </c>
      <c r="CN15" s="156">
        <v>2925377</v>
      </c>
      <c r="CO15" s="156">
        <v>3009173</v>
      </c>
      <c r="CP15" s="156">
        <v>3089772</v>
      </c>
      <c r="CQ15" s="156">
        <v>3510106</v>
      </c>
      <c r="CR15" s="156">
        <v>3861045</v>
      </c>
      <c r="CS15" s="156">
        <v>3981293</v>
      </c>
      <c r="CT15" s="156">
        <v>4075905</v>
      </c>
    </row>
    <row r="16" spans="1:98" ht="14.25" x14ac:dyDescent="0.2">
      <c r="A16" t="s">
        <v>800</v>
      </c>
      <c r="B16" t="s">
        <v>801</v>
      </c>
      <c r="C16" s="156">
        <v>33613</v>
      </c>
      <c r="D16" s="156">
        <v>31972</v>
      </c>
      <c r="E16" s="156">
        <v>28963</v>
      </c>
      <c r="F16" s="156">
        <v>24587</v>
      </c>
      <c r="G16" s="156">
        <v>22189</v>
      </c>
      <c r="H16" s="156">
        <v>22978</v>
      </c>
      <c r="I16" s="156">
        <v>24305</v>
      </c>
      <c r="J16" s="156">
        <v>26218</v>
      </c>
      <c r="K16" s="156">
        <v>28466</v>
      </c>
      <c r="L16" s="156">
        <v>28266</v>
      </c>
      <c r="M16" s="156">
        <v>29287</v>
      </c>
      <c r="N16" s="156">
        <v>30655</v>
      </c>
      <c r="O16" s="156">
        <v>33624</v>
      </c>
      <c r="P16" s="156">
        <v>37976</v>
      </c>
      <c r="Q16" s="156">
        <v>43570</v>
      </c>
      <c r="R16" s="156">
        <v>48117</v>
      </c>
      <c r="S16" s="156">
        <v>52354</v>
      </c>
      <c r="T16" s="156">
        <v>57953</v>
      </c>
      <c r="U16" s="156">
        <v>62423</v>
      </c>
      <c r="V16" s="156">
        <v>67459</v>
      </c>
      <c r="W16" s="156">
        <v>70252</v>
      </c>
      <c r="X16" s="156">
        <v>75215</v>
      </c>
      <c r="Y16" s="156">
        <v>83591</v>
      </c>
      <c r="Z16" s="156">
        <v>90535</v>
      </c>
      <c r="AA16" s="156">
        <v>97905</v>
      </c>
      <c r="AB16" s="156">
        <v>103842</v>
      </c>
      <c r="AC16" s="156">
        <v>110890</v>
      </c>
      <c r="AD16" s="156">
        <v>118973</v>
      </c>
      <c r="AE16" s="156">
        <v>126693</v>
      </c>
      <c r="AF16" s="156">
        <v>134038</v>
      </c>
      <c r="AG16" s="156">
        <v>144523</v>
      </c>
      <c r="AH16" s="156">
        <v>154165</v>
      </c>
      <c r="AI16" s="156">
        <v>162667</v>
      </c>
      <c r="AJ16" s="156">
        <v>173588</v>
      </c>
      <c r="AK16" s="156">
        <v>183880</v>
      </c>
      <c r="AL16" s="156">
        <v>198380</v>
      </c>
      <c r="AM16" s="156">
        <v>213298</v>
      </c>
      <c r="AN16" s="156">
        <v>230300</v>
      </c>
      <c r="AO16" s="156">
        <v>247695</v>
      </c>
      <c r="AP16" s="156">
        <v>272236</v>
      </c>
      <c r="AQ16" s="156">
        <v>298960</v>
      </c>
      <c r="AR16" s="156">
        <v>327931</v>
      </c>
      <c r="AS16" s="156">
        <v>357821</v>
      </c>
      <c r="AT16" s="156">
        <v>394338</v>
      </c>
      <c r="AU16" s="156">
        <v>432939</v>
      </c>
      <c r="AV16" s="156">
        <v>478623</v>
      </c>
      <c r="AW16" s="156">
        <v>539213</v>
      </c>
      <c r="AX16" s="156">
        <v>601361</v>
      </c>
      <c r="AY16" s="156">
        <v>673591</v>
      </c>
      <c r="AZ16" s="156">
        <v>758686</v>
      </c>
      <c r="BA16" s="156">
        <v>847482</v>
      </c>
      <c r="BB16" s="156">
        <v>950874</v>
      </c>
      <c r="BC16" s="156">
        <v>1064583</v>
      </c>
      <c r="BD16" s="156">
        <v>1171966</v>
      </c>
      <c r="BE16" s="156">
        <v>1307821</v>
      </c>
      <c r="BF16" s="156">
        <v>1428640</v>
      </c>
      <c r="BG16" s="156">
        <v>1575221</v>
      </c>
      <c r="BH16" s="156">
        <v>1690651</v>
      </c>
      <c r="BI16" s="156">
        <v>1819982</v>
      </c>
      <c r="BJ16" s="156">
        <v>1992703</v>
      </c>
      <c r="BK16" s="156">
        <v>2152953</v>
      </c>
      <c r="BL16" s="156">
        <v>2317693</v>
      </c>
      <c r="BM16" s="156">
        <v>2446015</v>
      </c>
      <c r="BN16" s="156">
        <v>2634291</v>
      </c>
      <c r="BO16" s="156">
        <v>2809637</v>
      </c>
      <c r="BP16" s="156">
        <v>2974411</v>
      </c>
      <c r="BQ16" s="156">
        <v>3147057</v>
      </c>
      <c r="BR16" s="156">
        <v>3326925</v>
      </c>
      <c r="BS16" s="156">
        <v>3530285</v>
      </c>
      <c r="BT16" s="156">
        <v>3768809</v>
      </c>
      <c r="BU16" s="156">
        <v>3996696</v>
      </c>
      <c r="BV16" s="156">
        <v>4314008</v>
      </c>
      <c r="BW16" s="156">
        <v>4548208</v>
      </c>
      <c r="BX16" s="156">
        <v>4750136</v>
      </c>
      <c r="BY16" s="156">
        <v>5018152</v>
      </c>
      <c r="BZ16" s="156">
        <v>5329939</v>
      </c>
      <c r="CA16" s="156">
        <v>5686143</v>
      </c>
      <c r="CB16" s="156">
        <v>6037580</v>
      </c>
      <c r="CC16" s="156">
        <v>6379563</v>
      </c>
      <c r="CD16" s="156">
        <v>6686862</v>
      </c>
      <c r="CE16" s="156">
        <v>6711196</v>
      </c>
      <c r="CF16" s="156">
        <v>6942432</v>
      </c>
      <c r="CG16" s="156">
        <v>7180736</v>
      </c>
      <c r="CH16" s="156">
        <v>7409624</v>
      </c>
      <c r="CI16" s="156">
        <v>7646050</v>
      </c>
      <c r="CJ16" s="156">
        <v>7987873</v>
      </c>
      <c r="CK16" s="156">
        <v>8342308</v>
      </c>
      <c r="CL16" s="156">
        <v>8693813</v>
      </c>
      <c r="CM16" s="156">
        <v>9078411</v>
      </c>
      <c r="CN16" s="156">
        <v>9520234</v>
      </c>
      <c r="CO16" s="156">
        <v>9904726</v>
      </c>
      <c r="CP16" s="156">
        <v>9518956</v>
      </c>
      <c r="CQ16" s="156">
        <v>10613573</v>
      </c>
      <c r="CR16" s="156">
        <v>11751760</v>
      </c>
      <c r="CS16" s="156">
        <v>12698856</v>
      </c>
      <c r="CT16" s="156">
        <v>13581992</v>
      </c>
    </row>
    <row r="17" spans="1:98" ht="14.25" x14ac:dyDescent="0.2">
      <c r="A17" t="s">
        <v>802</v>
      </c>
      <c r="B17" s="155" t="s">
        <v>803</v>
      </c>
      <c r="C17" s="156">
        <v>17170</v>
      </c>
      <c r="D17" s="156">
        <v>11428</v>
      </c>
      <c r="E17" s="156">
        <v>6549</v>
      </c>
      <c r="F17" s="156">
        <v>1819</v>
      </c>
      <c r="G17" s="156">
        <v>2276</v>
      </c>
      <c r="H17" s="156">
        <v>4296</v>
      </c>
      <c r="I17" s="156">
        <v>7370</v>
      </c>
      <c r="J17" s="156">
        <v>9391</v>
      </c>
      <c r="K17" s="156">
        <v>12967</v>
      </c>
      <c r="L17" s="156">
        <v>7944</v>
      </c>
      <c r="M17" s="156">
        <v>10229</v>
      </c>
      <c r="N17" s="156">
        <v>14579</v>
      </c>
      <c r="O17" s="156">
        <v>19369</v>
      </c>
      <c r="P17" s="156">
        <v>11762</v>
      </c>
      <c r="Q17" s="156">
        <v>7405</v>
      </c>
      <c r="R17" s="156">
        <v>9180</v>
      </c>
      <c r="S17" s="156">
        <v>12400</v>
      </c>
      <c r="T17" s="156">
        <v>33128</v>
      </c>
      <c r="U17" s="156">
        <v>37131</v>
      </c>
      <c r="V17" s="156">
        <v>50347</v>
      </c>
      <c r="W17" s="156">
        <v>39099</v>
      </c>
      <c r="X17" s="156">
        <v>56530</v>
      </c>
      <c r="Y17" s="156">
        <v>62759</v>
      </c>
      <c r="Z17" s="156">
        <v>57274</v>
      </c>
      <c r="AA17" s="156">
        <v>60414</v>
      </c>
      <c r="AB17" s="156">
        <v>58070</v>
      </c>
      <c r="AC17" s="156">
        <v>73754</v>
      </c>
      <c r="AD17" s="156">
        <v>77685</v>
      </c>
      <c r="AE17" s="156">
        <v>76505</v>
      </c>
      <c r="AF17" s="156">
        <v>70947</v>
      </c>
      <c r="AG17" s="156">
        <v>85669</v>
      </c>
      <c r="AH17" s="156">
        <v>86477</v>
      </c>
      <c r="AI17" s="156">
        <v>86584</v>
      </c>
      <c r="AJ17" s="156">
        <v>96977</v>
      </c>
      <c r="AK17" s="156">
        <v>103284</v>
      </c>
      <c r="AL17" s="156">
        <v>112150</v>
      </c>
      <c r="AM17" s="156">
        <v>129645</v>
      </c>
      <c r="AN17" s="156">
        <v>144188</v>
      </c>
      <c r="AO17" s="156">
        <v>142700</v>
      </c>
      <c r="AP17" s="156">
        <v>156923</v>
      </c>
      <c r="AQ17" s="156">
        <v>173562</v>
      </c>
      <c r="AR17" s="156">
        <v>170049</v>
      </c>
      <c r="AS17" s="156">
        <v>196824</v>
      </c>
      <c r="AT17" s="156">
        <v>228140</v>
      </c>
      <c r="AU17" s="156">
        <v>266925</v>
      </c>
      <c r="AV17" s="156">
        <v>274526</v>
      </c>
      <c r="AW17" s="156">
        <v>257253</v>
      </c>
      <c r="AX17" s="156">
        <v>323224</v>
      </c>
      <c r="AY17" s="156">
        <v>396613</v>
      </c>
      <c r="AZ17" s="156">
        <v>478377</v>
      </c>
      <c r="BA17" s="156">
        <v>539657</v>
      </c>
      <c r="BB17" s="156">
        <v>530098</v>
      </c>
      <c r="BC17" s="156">
        <v>631229</v>
      </c>
      <c r="BD17" s="156">
        <v>581034</v>
      </c>
      <c r="BE17" s="156">
        <v>637518</v>
      </c>
      <c r="BF17" s="156">
        <v>820089</v>
      </c>
      <c r="BG17" s="156">
        <v>829650</v>
      </c>
      <c r="BH17" s="156">
        <v>849146</v>
      </c>
      <c r="BI17" s="156">
        <v>892176</v>
      </c>
      <c r="BJ17" s="156">
        <v>936963</v>
      </c>
      <c r="BK17" s="156">
        <v>999701</v>
      </c>
      <c r="BL17" s="156">
        <v>993448</v>
      </c>
      <c r="BM17" s="156">
        <v>944344</v>
      </c>
      <c r="BN17" s="156">
        <v>1013006</v>
      </c>
      <c r="BO17" s="156">
        <v>1106826</v>
      </c>
      <c r="BP17" s="156">
        <v>1256484</v>
      </c>
      <c r="BQ17" s="156">
        <v>1317489</v>
      </c>
      <c r="BR17" s="156">
        <v>1432055</v>
      </c>
      <c r="BS17" s="156">
        <v>1595600</v>
      </c>
      <c r="BT17" s="156">
        <v>1736671</v>
      </c>
      <c r="BU17" s="156">
        <v>1887059</v>
      </c>
      <c r="BV17" s="156">
        <v>2038408</v>
      </c>
      <c r="BW17" s="156">
        <v>1934842</v>
      </c>
      <c r="BX17" s="156">
        <v>1930417</v>
      </c>
      <c r="BY17" s="156">
        <v>2027056</v>
      </c>
      <c r="BZ17" s="156">
        <v>2281253</v>
      </c>
      <c r="CA17" s="156">
        <v>2534720</v>
      </c>
      <c r="CB17" s="156">
        <v>2700954</v>
      </c>
      <c r="CC17" s="156">
        <v>2673011</v>
      </c>
      <c r="CD17" s="156">
        <v>2477613</v>
      </c>
      <c r="CE17" s="156">
        <v>1929664</v>
      </c>
      <c r="CF17" s="156">
        <v>2165473</v>
      </c>
      <c r="CG17" s="156">
        <v>2332562</v>
      </c>
      <c r="CH17" s="156">
        <v>2621754</v>
      </c>
      <c r="CI17" s="156">
        <v>2838327</v>
      </c>
      <c r="CJ17" s="156">
        <v>3073981</v>
      </c>
      <c r="CK17" s="156">
        <v>3288481</v>
      </c>
      <c r="CL17" s="156">
        <v>3278305</v>
      </c>
      <c r="CM17" s="156">
        <v>3467664</v>
      </c>
      <c r="CN17" s="156">
        <v>3724770</v>
      </c>
      <c r="CO17" s="156">
        <v>3893734</v>
      </c>
      <c r="CP17" s="156">
        <v>3755013</v>
      </c>
      <c r="CQ17" s="156">
        <v>4223772</v>
      </c>
      <c r="CR17" s="156">
        <v>4821222</v>
      </c>
      <c r="CS17" s="156">
        <v>4984761</v>
      </c>
      <c r="CT17" s="156">
        <v>5272919</v>
      </c>
    </row>
    <row r="18" spans="1:98" ht="14.25" x14ac:dyDescent="0.2">
      <c r="A18" t="s">
        <v>804</v>
      </c>
      <c r="B18" t="s">
        <v>805</v>
      </c>
      <c r="C18" s="156">
        <v>15630</v>
      </c>
      <c r="D18" s="156">
        <v>11651</v>
      </c>
      <c r="E18" s="156">
        <v>7661</v>
      </c>
      <c r="F18" s="156">
        <v>4169</v>
      </c>
      <c r="G18" s="156">
        <v>3680</v>
      </c>
      <c r="H18" s="156">
        <v>4876</v>
      </c>
      <c r="I18" s="156">
        <v>6230</v>
      </c>
      <c r="J18" s="156">
        <v>8230</v>
      </c>
      <c r="K18" s="156">
        <v>10341</v>
      </c>
      <c r="L18" s="156">
        <v>8519</v>
      </c>
      <c r="M18" s="156">
        <v>10021</v>
      </c>
      <c r="N18" s="156">
        <v>12186</v>
      </c>
      <c r="O18" s="156">
        <v>15039</v>
      </c>
      <c r="P18" s="156">
        <v>9856</v>
      </c>
      <c r="Q18" s="156">
        <v>8151</v>
      </c>
      <c r="R18" s="156">
        <v>10104</v>
      </c>
      <c r="S18" s="156">
        <v>13877</v>
      </c>
      <c r="T18" s="156">
        <v>27118</v>
      </c>
      <c r="U18" s="156">
        <v>37681</v>
      </c>
      <c r="V18" s="156">
        <v>44689</v>
      </c>
      <c r="W18" s="156">
        <v>41791</v>
      </c>
      <c r="X18" s="156">
        <v>50761</v>
      </c>
      <c r="Y18" s="156">
        <v>52848</v>
      </c>
      <c r="Z18" s="156">
        <v>53759</v>
      </c>
      <c r="AA18" s="156">
        <v>58466</v>
      </c>
      <c r="AB18" s="156">
        <v>60007</v>
      </c>
      <c r="AC18" s="156">
        <v>68767</v>
      </c>
      <c r="AD18" s="156">
        <v>73735</v>
      </c>
      <c r="AE18" s="156">
        <v>75728</v>
      </c>
      <c r="AF18" s="156">
        <v>71313</v>
      </c>
      <c r="AG18" s="156">
        <v>81752</v>
      </c>
      <c r="AH18" s="156">
        <v>83245</v>
      </c>
      <c r="AI18" s="156">
        <v>83610</v>
      </c>
      <c r="AJ18" s="156">
        <v>90876</v>
      </c>
      <c r="AK18" s="156">
        <v>97663</v>
      </c>
      <c r="AL18" s="156">
        <v>107329</v>
      </c>
      <c r="AM18" s="156">
        <v>120398</v>
      </c>
      <c r="AN18" s="156">
        <v>130552</v>
      </c>
      <c r="AO18" s="156">
        <v>132834</v>
      </c>
      <c r="AP18" s="156">
        <v>147871</v>
      </c>
      <c r="AQ18" s="156">
        <v>164389</v>
      </c>
      <c r="AR18" s="156">
        <v>168048</v>
      </c>
      <c r="AS18" s="156">
        <v>188569</v>
      </c>
      <c r="AT18" s="156">
        <v>219034</v>
      </c>
      <c r="AU18" s="156">
        <v>251048</v>
      </c>
      <c r="AV18" s="156">
        <v>260536</v>
      </c>
      <c r="AW18" s="156">
        <v>263509</v>
      </c>
      <c r="AX18" s="156">
        <v>306109</v>
      </c>
      <c r="AY18" s="156">
        <v>374289</v>
      </c>
      <c r="AZ18" s="156">
        <v>452586</v>
      </c>
      <c r="BA18" s="156">
        <v>521673</v>
      </c>
      <c r="BB18" s="156">
        <v>536430</v>
      </c>
      <c r="BC18" s="156">
        <v>601420</v>
      </c>
      <c r="BD18" s="156">
        <v>595947</v>
      </c>
      <c r="BE18" s="156">
        <v>643269</v>
      </c>
      <c r="BF18" s="156">
        <v>754684</v>
      </c>
      <c r="BG18" s="156">
        <v>807826</v>
      </c>
      <c r="BH18" s="156">
        <v>842575</v>
      </c>
      <c r="BI18" s="156">
        <v>865027</v>
      </c>
      <c r="BJ18" s="156">
        <v>918481</v>
      </c>
      <c r="BK18" s="156">
        <v>972008</v>
      </c>
      <c r="BL18" s="156">
        <v>978903</v>
      </c>
      <c r="BM18" s="156">
        <v>944738</v>
      </c>
      <c r="BN18" s="156">
        <v>996678</v>
      </c>
      <c r="BO18" s="156">
        <v>1086012</v>
      </c>
      <c r="BP18" s="156">
        <v>1192700</v>
      </c>
      <c r="BQ18" s="156">
        <v>1286316</v>
      </c>
      <c r="BR18" s="156">
        <v>1401255</v>
      </c>
      <c r="BS18" s="156">
        <v>1524674</v>
      </c>
      <c r="BT18" s="156">
        <v>1672952</v>
      </c>
      <c r="BU18" s="156">
        <v>1826243</v>
      </c>
      <c r="BV18" s="156">
        <v>1983864</v>
      </c>
      <c r="BW18" s="156">
        <v>1973126</v>
      </c>
      <c r="BX18" s="156">
        <v>1910443</v>
      </c>
      <c r="BY18" s="156">
        <v>2012961</v>
      </c>
      <c r="BZ18" s="156">
        <v>2217186</v>
      </c>
      <c r="CA18" s="156">
        <v>2477207</v>
      </c>
      <c r="CB18" s="156">
        <v>2631965</v>
      </c>
      <c r="CC18" s="156">
        <v>2639060</v>
      </c>
      <c r="CD18" s="156">
        <v>2506855</v>
      </c>
      <c r="CE18" s="156">
        <v>2080435</v>
      </c>
      <c r="CF18" s="156">
        <v>2111555</v>
      </c>
      <c r="CG18" s="156">
        <v>2286300</v>
      </c>
      <c r="CH18" s="156">
        <v>2550542</v>
      </c>
      <c r="CI18" s="156">
        <v>2732850</v>
      </c>
      <c r="CJ18" s="156">
        <v>2989189</v>
      </c>
      <c r="CK18" s="156">
        <v>3148359</v>
      </c>
      <c r="CL18" s="156">
        <v>3239237</v>
      </c>
      <c r="CM18" s="156">
        <v>3434990</v>
      </c>
      <c r="CN18" s="156">
        <v>3668362</v>
      </c>
      <c r="CO18" s="156">
        <v>3820778</v>
      </c>
      <c r="CP18" s="156">
        <v>3791084</v>
      </c>
      <c r="CQ18" s="156">
        <v>4211579</v>
      </c>
      <c r="CR18" s="156">
        <v>4671575</v>
      </c>
      <c r="CS18" s="156">
        <v>4943065</v>
      </c>
      <c r="CT18" s="156">
        <v>5220969</v>
      </c>
    </row>
    <row r="19" spans="1:98" ht="14.25" x14ac:dyDescent="0.2">
      <c r="A19" t="s">
        <v>806</v>
      </c>
      <c r="B19" t="s">
        <v>807</v>
      </c>
      <c r="C19" s="156">
        <v>11560</v>
      </c>
      <c r="D19" s="156">
        <v>9184</v>
      </c>
      <c r="E19" s="156">
        <v>5762</v>
      </c>
      <c r="F19" s="156">
        <v>3294</v>
      </c>
      <c r="G19" s="156">
        <v>2955</v>
      </c>
      <c r="H19" s="156">
        <v>3833</v>
      </c>
      <c r="I19" s="156">
        <v>4829</v>
      </c>
      <c r="J19" s="156">
        <v>6403</v>
      </c>
      <c r="K19" s="156">
        <v>8180</v>
      </c>
      <c r="L19" s="156">
        <v>6279</v>
      </c>
      <c r="M19" s="156">
        <v>6871</v>
      </c>
      <c r="N19" s="156">
        <v>8543</v>
      </c>
      <c r="O19" s="156">
        <v>10823</v>
      </c>
      <c r="P19" s="156">
        <v>7502</v>
      </c>
      <c r="Q19" s="156">
        <v>6583</v>
      </c>
      <c r="R19" s="156">
        <v>8608</v>
      </c>
      <c r="S19" s="156">
        <v>12054</v>
      </c>
      <c r="T19" s="156">
        <v>19163</v>
      </c>
      <c r="U19" s="156">
        <v>25473</v>
      </c>
      <c r="V19" s="156">
        <v>28881</v>
      </c>
      <c r="W19" s="156">
        <v>26950</v>
      </c>
      <c r="X19" s="156">
        <v>30017</v>
      </c>
      <c r="Y19" s="156">
        <v>34187</v>
      </c>
      <c r="Z19" s="156">
        <v>34901</v>
      </c>
      <c r="AA19" s="156">
        <v>38768</v>
      </c>
      <c r="AB19" s="156">
        <v>38565</v>
      </c>
      <c r="AC19" s="156">
        <v>43364</v>
      </c>
      <c r="AD19" s="156">
        <v>49748</v>
      </c>
      <c r="AE19" s="156">
        <v>53097</v>
      </c>
      <c r="AF19" s="156">
        <v>48491</v>
      </c>
      <c r="AG19" s="156">
        <v>53124</v>
      </c>
      <c r="AH19" s="156">
        <v>56389</v>
      </c>
      <c r="AI19" s="156">
        <v>56599</v>
      </c>
      <c r="AJ19" s="156">
        <v>61233</v>
      </c>
      <c r="AK19" s="156">
        <v>64808</v>
      </c>
      <c r="AL19" s="156">
        <v>72229</v>
      </c>
      <c r="AM19" s="156">
        <v>85235</v>
      </c>
      <c r="AN19" s="156">
        <v>97174</v>
      </c>
      <c r="AO19" s="156">
        <v>99207</v>
      </c>
      <c r="AP19" s="156">
        <v>107672</v>
      </c>
      <c r="AQ19" s="156">
        <v>120013</v>
      </c>
      <c r="AR19" s="156">
        <v>124638</v>
      </c>
      <c r="AS19" s="156">
        <v>130416</v>
      </c>
      <c r="AT19" s="156">
        <v>146635</v>
      </c>
      <c r="AU19" s="156">
        <v>172726</v>
      </c>
      <c r="AV19" s="156">
        <v>191070</v>
      </c>
      <c r="AW19" s="156">
        <v>196776</v>
      </c>
      <c r="AX19" s="156">
        <v>219346</v>
      </c>
      <c r="AY19" s="156">
        <v>259060</v>
      </c>
      <c r="AZ19" s="156">
        <v>314576</v>
      </c>
      <c r="BA19" s="156">
        <v>373832</v>
      </c>
      <c r="BB19" s="156">
        <v>406910</v>
      </c>
      <c r="BC19" s="156">
        <v>472938</v>
      </c>
      <c r="BD19" s="156">
        <v>485099</v>
      </c>
      <c r="BE19" s="156">
        <v>482156</v>
      </c>
      <c r="BF19" s="156">
        <v>564320</v>
      </c>
      <c r="BG19" s="156">
        <v>607750</v>
      </c>
      <c r="BH19" s="156">
        <v>607763</v>
      </c>
      <c r="BI19" s="156">
        <v>615237</v>
      </c>
      <c r="BJ19" s="156">
        <v>662280</v>
      </c>
      <c r="BK19" s="156">
        <v>715993</v>
      </c>
      <c r="BL19" s="156">
        <v>739234</v>
      </c>
      <c r="BM19" s="156">
        <v>723584</v>
      </c>
      <c r="BN19" s="156">
        <v>741937</v>
      </c>
      <c r="BO19" s="156">
        <v>799204</v>
      </c>
      <c r="BP19" s="156">
        <v>868853</v>
      </c>
      <c r="BQ19" s="156">
        <v>962247</v>
      </c>
      <c r="BR19" s="156">
        <v>1043194</v>
      </c>
      <c r="BS19" s="156">
        <v>1149088</v>
      </c>
      <c r="BT19" s="156">
        <v>1254144</v>
      </c>
      <c r="BU19" s="156">
        <v>1364477</v>
      </c>
      <c r="BV19" s="156">
        <v>1498432</v>
      </c>
      <c r="BW19" s="156">
        <v>1460067</v>
      </c>
      <c r="BX19" s="156">
        <v>1352848</v>
      </c>
      <c r="BY19" s="156">
        <v>1375880</v>
      </c>
      <c r="BZ19" s="156">
        <v>1467369</v>
      </c>
      <c r="CA19" s="156">
        <v>1620986</v>
      </c>
      <c r="CB19" s="156">
        <v>1793801</v>
      </c>
      <c r="CC19" s="156">
        <v>1948563</v>
      </c>
      <c r="CD19" s="156">
        <v>1990871</v>
      </c>
      <c r="CE19" s="156">
        <v>1690432</v>
      </c>
      <c r="CF19" s="156">
        <v>1734981</v>
      </c>
      <c r="CG19" s="156">
        <v>1907465</v>
      </c>
      <c r="CH19" s="156">
        <v>2118527</v>
      </c>
      <c r="CI19" s="156">
        <v>2221312</v>
      </c>
      <c r="CJ19" s="156">
        <v>2425155</v>
      </c>
      <c r="CK19" s="156">
        <v>2507504</v>
      </c>
      <c r="CL19" s="156">
        <v>2528995</v>
      </c>
      <c r="CM19" s="156">
        <v>2661100</v>
      </c>
      <c r="CN19" s="156">
        <v>2856471</v>
      </c>
      <c r="CO19" s="156">
        <v>2993653</v>
      </c>
      <c r="CP19" s="156">
        <v>2870479</v>
      </c>
      <c r="CQ19" s="156">
        <v>3079088</v>
      </c>
      <c r="CR19" s="156">
        <v>3492773</v>
      </c>
      <c r="CS19" s="156">
        <v>3831574</v>
      </c>
      <c r="CT19" s="156">
        <v>4034917</v>
      </c>
    </row>
    <row r="20" spans="1:98" ht="14.25" x14ac:dyDescent="0.2">
      <c r="A20" t="s">
        <v>808</v>
      </c>
      <c r="B20" t="s">
        <v>809</v>
      </c>
      <c r="C20" s="156">
        <v>5491</v>
      </c>
      <c r="D20" s="156">
        <v>4448</v>
      </c>
      <c r="E20" s="156">
        <v>2619</v>
      </c>
      <c r="F20" s="156">
        <v>1392</v>
      </c>
      <c r="G20" s="156">
        <v>1091</v>
      </c>
      <c r="H20" s="156">
        <v>1234</v>
      </c>
      <c r="I20" s="156">
        <v>1433</v>
      </c>
      <c r="J20" s="156">
        <v>1878</v>
      </c>
      <c r="K20" s="156">
        <v>2706</v>
      </c>
      <c r="L20" s="156">
        <v>2124</v>
      </c>
      <c r="M20" s="156">
        <v>2217</v>
      </c>
      <c r="N20" s="156">
        <v>2557</v>
      </c>
      <c r="O20" s="156">
        <v>3250</v>
      </c>
      <c r="P20" s="156">
        <v>2241</v>
      </c>
      <c r="Q20" s="156">
        <v>1770</v>
      </c>
      <c r="R20" s="156">
        <v>2369</v>
      </c>
      <c r="S20" s="156">
        <v>3336</v>
      </c>
      <c r="T20" s="156">
        <v>7381</v>
      </c>
      <c r="U20" s="156">
        <v>8137</v>
      </c>
      <c r="V20" s="156">
        <v>9526</v>
      </c>
      <c r="W20" s="156">
        <v>9178</v>
      </c>
      <c r="X20" s="156">
        <v>9957</v>
      </c>
      <c r="Y20" s="156">
        <v>11954</v>
      </c>
      <c r="Z20" s="156">
        <v>12224</v>
      </c>
      <c r="AA20" s="156">
        <v>13570</v>
      </c>
      <c r="AB20" s="156">
        <v>13865</v>
      </c>
      <c r="AC20" s="156">
        <v>15157</v>
      </c>
      <c r="AD20" s="156">
        <v>18180</v>
      </c>
      <c r="AE20" s="156">
        <v>18950</v>
      </c>
      <c r="AF20" s="156">
        <v>17629</v>
      </c>
      <c r="AG20" s="156">
        <v>18149</v>
      </c>
      <c r="AH20" s="156">
        <v>19568</v>
      </c>
      <c r="AI20" s="156">
        <v>19715</v>
      </c>
      <c r="AJ20" s="156">
        <v>20778</v>
      </c>
      <c r="AK20" s="156">
        <v>21199</v>
      </c>
      <c r="AL20" s="156">
        <v>23737</v>
      </c>
      <c r="AM20" s="156">
        <v>28321</v>
      </c>
      <c r="AN20" s="156">
        <v>31349</v>
      </c>
      <c r="AO20" s="156">
        <v>31511</v>
      </c>
      <c r="AP20" s="156">
        <v>33557</v>
      </c>
      <c r="AQ20" s="156">
        <v>37699</v>
      </c>
      <c r="AR20" s="156">
        <v>40287</v>
      </c>
      <c r="AS20" s="156">
        <v>42679</v>
      </c>
      <c r="AT20" s="156">
        <v>47173</v>
      </c>
      <c r="AU20" s="156">
        <v>54983</v>
      </c>
      <c r="AV20" s="156">
        <v>61237</v>
      </c>
      <c r="AW20" s="156">
        <v>61350</v>
      </c>
      <c r="AX20" s="156">
        <v>65915</v>
      </c>
      <c r="AY20" s="156">
        <v>74578</v>
      </c>
      <c r="AZ20" s="156">
        <v>93584</v>
      </c>
      <c r="BA20" s="156">
        <v>117701</v>
      </c>
      <c r="BB20" s="156">
        <v>136170</v>
      </c>
      <c r="BC20" s="156">
        <v>167314</v>
      </c>
      <c r="BD20" s="156">
        <v>177564</v>
      </c>
      <c r="BE20" s="156">
        <v>154344</v>
      </c>
      <c r="BF20" s="156">
        <v>177397</v>
      </c>
      <c r="BG20" s="156">
        <v>194518</v>
      </c>
      <c r="BH20" s="156">
        <v>176527</v>
      </c>
      <c r="BI20" s="156">
        <v>174202</v>
      </c>
      <c r="BJ20" s="156">
        <v>182790</v>
      </c>
      <c r="BK20" s="156">
        <v>193716</v>
      </c>
      <c r="BL20" s="156">
        <v>202917</v>
      </c>
      <c r="BM20" s="156">
        <v>183606</v>
      </c>
      <c r="BN20" s="156">
        <v>172572</v>
      </c>
      <c r="BO20" s="156">
        <v>177151</v>
      </c>
      <c r="BP20" s="156">
        <v>186768</v>
      </c>
      <c r="BQ20" s="156">
        <v>207270</v>
      </c>
      <c r="BR20" s="156">
        <v>224583</v>
      </c>
      <c r="BS20" s="156">
        <v>250265</v>
      </c>
      <c r="BT20" s="156">
        <v>276004</v>
      </c>
      <c r="BU20" s="156">
        <v>285724</v>
      </c>
      <c r="BV20" s="156">
        <v>321005</v>
      </c>
      <c r="BW20" s="156">
        <v>333510</v>
      </c>
      <c r="BX20" s="156">
        <v>286986</v>
      </c>
      <c r="BY20" s="156">
        <v>286605</v>
      </c>
      <c r="BZ20" s="156">
        <v>307653</v>
      </c>
      <c r="CA20" s="156">
        <v>352958</v>
      </c>
      <c r="CB20" s="156">
        <v>425186</v>
      </c>
      <c r="CC20" s="156">
        <v>510302</v>
      </c>
      <c r="CD20" s="156">
        <v>571107</v>
      </c>
      <c r="CE20" s="156">
        <v>455817</v>
      </c>
      <c r="CF20" s="156">
        <v>379784</v>
      </c>
      <c r="CG20" s="156">
        <v>404457</v>
      </c>
      <c r="CH20" s="156">
        <v>479435</v>
      </c>
      <c r="CI20" s="156">
        <v>491463</v>
      </c>
      <c r="CJ20" s="156">
        <v>574608</v>
      </c>
      <c r="CK20" s="156">
        <v>584524</v>
      </c>
      <c r="CL20" s="156">
        <v>566206</v>
      </c>
      <c r="CM20" s="156">
        <v>594900</v>
      </c>
      <c r="CN20" s="156">
        <v>636633</v>
      </c>
      <c r="CO20" s="156">
        <v>677866</v>
      </c>
      <c r="CP20" s="156">
        <v>624709</v>
      </c>
      <c r="CQ20" s="156">
        <v>628304</v>
      </c>
      <c r="CR20" s="156">
        <v>756087</v>
      </c>
      <c r="CS20" s="156">
        <v>884053</v>
      </c>
      <c r="CT20" s="156">
        <v>913339</v>
      </c>
    </row>
    <row r="21" spans="1:98" ht="14.25" x14ac:dyDescent="0.2">
      <c r="A21" t="s">
        <v>810</v>
      </c>
      <c r="B21" t="s">
        <v>811</v>
      </c>
      <c r="C21" s="156">
        <v>5492</v>
      </c>
      <c r="D21" s="156">
        <v>4180</v>
      </c>
      <c r="E21" s="156">
        <v>2643</v>
      </c>
      <c r="F21" s="156">
        <v>1460</v>
      </c>
      <c r="G21" s="156">
        <v>1436</v>
      </c>
      <c r="H21" s="156">
        <v>2098</v>
      </c>
      <c r="I21" s="156">
        <v>2833</v>
      </c>
      <c r="J21" s="156">
        <v>3881</v>
      </c>
      <c r="K21" s="156">
        <v>4770</v>
      </c>
      <c r="L21" s="156">
        <v>3401</v>
      </c>
      <c r="M21" s="156">
        <v>3883</v>
      </c>
      <c r="N21" s="156">
        <v>5167</v>
      </c>
      <c r="O21" s="156">
        <v>6443</v>
      </c>
      <c r="P21" s="156">
        <v>4065</v>
      </c>
      <c r="Q21" s="156">
        <v>3671</v>
      </c>
      <c r="R21" s="156">
        <v>5002</v>
      </c>
      <c r="S21" s="156">
        <v>7285</v>
      </c>
      <c r="T21" s="156">
        <v>9945</v>
      </c>
      <c r="U21" s="156">
        <v>15316</v>
      </c>
      <c r="V21" s="156">
        <v>17280</v>
      </c>
      <c r="W21" s="156">
        <v>15732</v>
      </c>
      <c r="X21" s="156">
        <v>17799</v>
      </c>
      <c r="Y21" s="156">
        <v>19874</v>
      </c>
      <c r="Z21" s="156">
        <v>19694</v>
      </c>
      <c r="AA21" s="156">
        <v>21531</v>
      </c>
      <c r="AB21" s="156">
        <v>20812</v>
      </c>
      <c r="AC21" s="156">
        <v>23888</v>
      </c>
      <c r="AD21" s="156">
        <v>26343</v>
      </c>
      <c r="AE21" s="156">
        <v>28561</v>
      </c>
      <c r="AF21" s="156">
        <v>24876</v>
      </c>
      <c r="AG21" s="156">
        <v>28345</v>
      </c>
      <c r="AH21" s="156">
        <v>29679</v>
      </c>
      <c r="AI21" s="156">
        <v>28904</v>
      </c>
      <c r="AJ21" s="156">
        <v>32056</v>
      </c>
      <c r="AK21" s="156">
        <v>34367</v>
      </c>
      <c r="AL21" s="156">
        <v>38684</v>
      </c>
      <c r="AM21" s="156">
        <v>45779</v>
      </c>
      <c r="AN21" s="156">
        <v>53023</v>
      </c>
      <c r="AO21" s="156">
        <v>53693</v>
      </c>
      <c r="AP21" s="156">
        <v>58532</v>
      </c>
      <c r="AQ21" s="156">
        <v>65163</v>
      </c>
      <c r="AR21" s="156">
        <v>66404</v>
      </c>
      <c r="AS21" s="156">
        <v>69059</v>
      </c>
      <c r="AT21" s="156">
        <v>78885</v>
      </c>
      <c r="AU21" s="156">
        <v>95062</v>
      </c>
      <c r="AV21" s="156">
        <v>104316</v>
      </c>
      <c r="AW21" s="156">
        <v>107615</v>
      </c>
      <c r="AX21" s="156">
        <v>121242</v>
      </c>
      <c r="AY21" s="156">
        <v>148665</v>
      </c>
      <c r="AZ21" s="156">
        <v>180634</v>
      </c>
      <c r="BA21" s="156">
        <v>208062</v>
      </c>
      <c r="BB21" s="156">
        <v>216386</v>
      </c>
      <c r="BC21" s="156">
        <v>240852</v>
      </c>
      <c r="BD21" s="156">
        <v>234862</v>
      </c>
      <c r="BE21" s="156">
        <v>246470</v>
      </c>
      <c r="BF21" s="156">
        <v>291874</v>
      </c>
      <c r="BG21" s="156">
        <v>307905</v>
      </c>
      <c r="BH21" s="156">
        <v>317693</v>
      </c>
      <c r="BI21" s="156">
        <v>320919</v>
      </c>
      <c r="BJ21" s="156">
        <v>346816</v>
      </c>
      <c r="BK21" s="156">
        <v>372160</v>
      </c>
      <c r="BL21" s="156">
        <v>371891</v>
      </c>
      <c r="BM21" s="156">
        <v>360849</v>
      </c>
      <c r="BN21" s="156">
        <v>381698</v>
      </c>
      <c r="BO21" s="156">
        <v>425141</v>
      </c>
      <c r="BP21" s="156">
        <v>476380</v>
      </c>
      <c r="BQ21" s="156">
        <v>528128</v>
      </c>
      <c r="BR21" s="156">
        <v>565309</v>
      </c>
      <c r="BS21" s="156">
        <v>610859</v>
      </c>
      <c r="BT21" s="156">
        <v>660014</v>
      </c>
      <c r="BU21" s="156">
        <v>713626</v>
      </c>
      <c r="BV21" s="156">
        <v>766088</v>
      </c>
      <c r="BW21" s="156">
        <v>711517</v>
      </c>
      <c r="BX21" s="156">
        <v>659640</v>
      </c>
      <c r="BY21" s="156">
        <v>670618</v>
      </c>
      <c r="BZ21" s="156">
        <v>721896</v>
      </c>
      <c r="CA21" s="156">
        <v>794894</v>
      </c>
      <c r="CB21" s="156">
        <v>862283</v>
      </c>
      <c r="CC21" s="156">
        <v>893432</v>
      </c>
      <c r="CD21" s="156">
        <v>845381</v>
      </c>
      <c r="CE21" s="156">
        <v>670261</v>
      </c>
      <c r="CF21" s="156">
        <v>777027</v>
      </c>
      <c r="CG21" s="156">
        <v>881274</v>
      </c>
      <c r="CH21" s="156">
        <v>983401</v>
      </c>
      <c r="CI21" s="156">
        <v>1035250</v>
      </c>
      <c r="CJ21" s="156">
        <v>1109086</v>
      </c>
      <c r="CK21" s="156">
        <v>1144101</v>
      </c>
      <c r="CL21" s="156">
        <v>1119782</v>
      </c>
      <c r="CM21" s="156">
        <v>1159953</v>
      </c>
      <c r="CN21" s="156">
        <v>1227620</v>
      </c>
      <c r="CO21" s="156">
        <v>1240901</v>
      </c>
      <c r="CP21" s="156">
        <v>1109511</v>
      </c>
      <c r="CQ21" s="156">
        <v>1188638</v>
      </c>
      <c r="CR21" s="156">
        <v>1317699</v>
      </c>
      <c r="CS21" s="156">
        <v>1425843</v>
      </c>
      <c r="CT21" s="156">
        <v>1505855</v>
      </c>
    </row>
    <row r="22" spans="1:98" ht="14.25" x14ac:dyDescent="0.2">
      <c r="A22" t="s">
        <v>812</v>
      </c>
      <c r="B22" t="s">
        <v>813</v>
      </c>
      <c r="C22">
        <v>577</v>
      </c>
      <c r="D22">
        <v>556</v>
      </c>
      <c r="E22">
        <v>500</v>
      </c>
      <c r="F22">
        <v>442</v>
      </c>
      <c r="G22">
        <v>428</v>
      </c>
      <c r="H22">
        <v>501</v>
      </c>
      <c r="I22">
        <v>563</v>
      </c>
      <c r="J22">
        <v>644</v>
      </c>
      <c r="K22">
        <v>704</v>
      </c>
      <c r="L22">
        <v>754</v>
      </c>
      <c r="M22">
        <v>771</v>
      </c>
      <c r="N22">
        <v>819</v>
      </c>
      <c r="O22" s="156">
        <v>1130</v>
      </c>
      <c r="P22" s="156">
        <v>1196</v>
      </c>
      <c r="Q22" s="156">
        <v>1142</v>
      </c>
      <c r="R22" s="156">
        <v>1237</v>
      </c>
      <c r="S22" s="156">
        <v>1433</v>
      </c>
      <c r="T22" s="156">
        <v>1837</v>
      </c>
      <c r="U22" s="156">
        <v>2020</v>
      </c>
      <c r="V22" s="156">
        <v>2075</v>
      </c>
      <c r="W22" s="156">
        <v>2040</v>
      </c>
      <c r="X22" s="156">
        <v>2261</v>
      </c>
      <c r="Y22" s="156">
        <v>2359</v>
      </c>
      <c r="Z22" s="156">
        <v>2983</v>
      </c>
      <c r="AA22" s="156">
        <v>3667</v>
      </c>
      <c r="AB22" s="156">
        <v>3888</v>
      </c>
      <c r="AC22" s="156">
        <v>4318</v>
      </c>
      <c r="AD22" s="156">
        <v>5225</v>
      </c>
      <c r="AE22" s="156">
        <v>5586</v>
      </c>
      <c r="AF22" s="156">
        <v>5986</v>
      </c>
      <c r="AG22" s="156">
        <v>6630</v>
      </c>
      <c r="AH22" s="156">
        <v>7142</v>
      </c>
      <c r="AI22" s="156">
        <v>7979</v>
      </c>
      <c r="AJ22" s="156">
        <v>8399</v>
      </c>
      <c r="AK22" s="156">
        <v>9243</v>
      </c>
      <c r="AL22" s="156">
        <v>9808</v>
      </c>
      <c r="AM22" s="156">
        <v>11135</v>
      </c>
      <c r="AN22" s="156">
        <v>12802</v>
      </c>
      <c r="AO22" s="156">
        <v>14003</v>
      </c>
      <c r="AP22" s="156">
        <v>15582</v>
      </c>
      <c r="AQ22" s="156">
        <v>17152</v>
      </c>
      <c r="AR22" s="156">
        <v>17947</v>
      </c>
      <c r="AS22" s="156">
        <v>18678</v>
      </c>
      <c r="AT22" s="156">
        <v>20577</v>
      </c>
      <c r="AU22" s="156">
        <v>22681</v>
      </c>
      <c r="AV22" s="156">
        <v>25517</v>
      </c>
      <c r="AW22" s="156">
        <v>27811</v>
      </c>
      <c r="AX22" s="156">
        <v>32189</v>
      </c>
      <c r="AY22" s="156">
        <v>35817</v>
      </c>
      <c r="AZ22" s="156">
        <v>40358</v>
      </c>
      <c r="BA22" s="156">
        <v>48068</v>
      </c>
      <c r="BB22" s="156">
        <v>54354</v>
      </c>
      <c r="BC22" s="156">
        <v>64773</v>
      </c>
      <c r="BD22" s="156">
        <v>72674</v>
      </c>
      <c r="BE22" s="156">
        <v>81343</v>
      </c>
      <c r="BF22" s="156">
        <v>95048</v>
      </c>
      <c r="BG22" s="156">
        <v>105327</v>
      </c>
      <c r="BH22" s="156">
        <v>113543</v>
      </c>
      <c r="BI22" s="156">
        <v>120116</v>
      </c>
      <c r="BJ22" s="156">
        <v>132674</v>
      </c>
      <c r="BK22" s="156">
        <v>150117</v>
      </c>
      <c r="BL22" s="156">
        <v>164426</v>
      </c>
      <c r="BM22" s="156">
        <v>179129</v>
      </c>
      <c r="BN22" s="156">
        <v>187667</v>
      </c>
      <c r="BO22" s="156">
        <v>196912</v>
      </c>
      <c r="BP22" s="156">
        <v>205705</v>
      </c>
      <c r="BQ22" s="156">
        <v>226849</v>
      </c>
      <c r="BR22" s="156">
        <v>253303</v>
      </c>
      <c r="BS22" s="156">
        <v>287964</v>
      </c>
      <c r="BT22" s="156">
        <v>318126</v>
      </c>
      <c r="BU22" s="156">
        <v>365127</v>
      </c>
      <c r="BV22" s="156">
        <v>411339</v>
      </c>
      <c r="BW22" s="156">
        <v>415040</v>
      </c>
      <c r="BX22" s="156">
        <v>406222</v>
      </c>
      <c r="BY22" s="156">
        <v>418656</v>
      </c>
      <c r="BZ22" s="156">
        <v>437819</v>
      </c>
      <c r="CA22" s="156">
        <v>473134</v>
      </c>
      <c r="CB22" s="156">
        <v>506332</v>
      </c>
      <c r="CC22" s="156">
        <v>544828</v>
      </c>
      <c r="CD22" s="156">
        <v>574384</v>
      </c>
      <c r="CE22" s="156">
        <v>564354</v>
      </c>
      <c r="CF22" s="156">
        <v>578170</v>
      </c>
      <c r="CG22" s="156">
        <v>621733</v>
      </c>
      <c r="CH22" s="156">
        <v>655691</v>
      </c>
      <c r="CI22" s="156">
        <v>694599</v>
      </c>
      <c r="CJ22" s="156">
        <v>741461</v>
      </c>
      <c r="CK22" s="156">
        <v>778879</v>
      </c>
      <c r="CL22" s="156">
        <v>843007</v>
      </c>
      <c r="CM22" s="156">
        <v>906246</v>
      </c>
      <c r="CN22" s="156">
        <v>992217</v>
      </c>
      <c r="CO22" s="156">
        <v>1074887</v>
      </c>
      <c r="CP22" s="156">
        <v>1136258</v>
      </c>
      <c r="CQ22" s="156">
        <v>1262147</v>
      </c>
      <c r="CR22" s="156">
        <v>1418988</v>
      </c>
      <c r="CS22" s="156">
        <v>1521678</v>
      </c>
      <c r="CT22" s="156">
        <v>1615723</v>
      </c>
    </row>
    <row r="23" spans="1:98" ht="14.25" x14ac:dyDescent="0.2">
      <c r="A23" t="s">
        <v>814</v>
      </c>
      <c r="B23" t="s">
        <v>815</v>
      </c>
      <c r="C23" s="156">
        <v>4071</v>
      </c>
      <c r="D23" s="156">
        <v>2467</v>
      </c>
      <c r="E23" s="156">
        <v>1899</v>
      </c>
      <c r="F23">
        <v>875</v>
      </c>
      <c r="G23">
        <v>724</v>
      </c>
      <c r="H23" s="156">
        <v>1043</v>
      </c>
      <c r="I23" s="156">
        <v>1400</v>
      </c>
      <c r="J23" s="156">
        <v>1826</v>
      </c>
      <c r="K23" s="156">
        <v>2161</v>
      </c>
      <c r="L23" s="156">
        <v>2239</v>
      </c>
      <c r="M23" s="156">
        <v>3151</v>
      </c>
      <c r="N23" s="156">
        <v>3643</v>
      </c>
      <c r="O23" s="156">
        <v>4216</v>
      </c>
      <c r="P23" s="156">
        <v>2353</v>
      </c>
      <c r="Q23" s="156">
        <v>1568</v>
      </c>
      <c r="R23" s="156">
        <v>1496</v>
      </c>
      <c r="S23" s="156">
        <v>1823</v>
      </c>
      <c r="T23" s="156">
        <v>7955</v>
      </c>
      <c r="U23" s="156">
        <v>12209</v>
      </c>
      <c r="V23" s="156">
        <v>15808</v>
      </c>
      <c r="W23" s="156">
        <v>14841</v>
      </c>
      <c r="X23" s="156">
        <v>20744</v>
      </c>
      <c r="Y23" s="156">
        <v>18661</v>
      </c>
      <c r="Z23" s="156">
        <v>18858</v>
      </c>
      <c r="AA23" s="156">
        <v>19699</v>
      </c>
      <c r="AB23" s="156">
        <v>21442</v>
      </c>
      <c r="AC23" s="156">
        <v>25403</v>
      </c>
      <c r="AD23" s="156">
        <v>23987</v>
      </c>
      <c r="AE23" s="156">
        <v>22631</v>
      </c>
      <c r="AF23" s="156">
        <v>22823</v>
      </c>
      <c r="AG23" s="156">
        <v>28628</v>
      </c>
      <c r="AH23" s="156">
        <v>26856</v>
      </c>
      <c r="AI23" s="156">
        <v>27011</v>
      </c>
      <c r="AJ23" s="156">
        <v>29643</v>
      </c>
      <c r="AK23" s="156">
        <v>32855</v>
      </c>
      <c r="AL23" s="156">
        <v>35100</v>
      </c>
      <c r="AM23" s="156">
        <v>35163</v>
      </c>
      <c r="AN23" s="156">
        <v>33378</v>
      </c>
      <c r="AO23" s="156">
        <v>33627</v>
      </c>
      <c r="AP23" s="156">
        <v>40199</v>
      </c>
      <c r="AQ23" s="156">
        <v>44375</v>
      </c>
      <c r="AR23" s="156">
        <v>43411</v>
      </c>
      <c r="AS23" s="156">
        <v>58153</v>
      </c>
      <c r="AT23" s="156">
        <v>72399</v>
      </c>
      <c r="AU23" s="156">
        <v>78322</v>
      </c>
      <c r="AV23" s="156">
        <v>69467</v>
      </c>
      <c r="AW23" s="156">
        <v>66733</v>
      </c>
      <c r="AX23" s="156">
        <v>86762</v>
      </c>
      <c r="AY23" s="156">
        <v>115229</v>
      </c>
      <c r="AZ23" s="156">
        <v>138010</v>
      </c>
      <c r="BA23" s="156">
        <v>147841</v>
      </c>
      <c r="BB23" s="156">
        <v>129520</v>
      </c>
      <c r="BC23" s="156">
        <v>128482</v>
      </c>
      <c r="BD23" s="156">
        <v>110848</v>
      </c>
      <c r="BE23" s="156">
        <v>161113</v>
      </c>
      <c r="BF23" s="156">
        <v>190364</v>
      </c>
      <c r="BG23" s="156">
        <v>200077</v>
      </c>
      <c r="BH23" s="156">
        <v>234812</v>
      </c>
      <c r="BI23" s="156">
        <v>249790</v>
      </c>
      <c r="BJ23" s="156">
        <v>256200</v>
      </c>
      <c r="BK23" s="156">
        <v>256014</v>
      </c>
      <c r="BL23" s="156">
        <v>239669</v>
      </c>
      <c r="BM23" s="156">
        <v>221153</v>
      </c>
      <c r="BN23" s="156">
        <v>254741</v>
      </c>
      <c r="BO23" s="156">
        <v>286808</v>
      </c>
      <c r="BP23" s="156">
        <v>323847</v>
      </c>
      <c r="BQ23" s="156">
        <v>324069</v>
      </c>
      <c r="BR23" s="156">
        <v>358061</v>
      </c>
      <c r="BS23" s="156">
        <v>375585</v>
      </c>
      <c r="BT23" s="156">
        <v>418807</v>
      </c>
      <c r="BU23" s="156">
        <v>461766</v>
      </c>
      <c r="BV23" s="156">
        <v>485432</v>
      </c>
      <c r="BW23" s="156">
        <v>513059</v>
      </c>
      <c r="BX23" s="156">
        <v>557594</v>
      </c>
      <c r="BY23" s="156">
        <v>637082</v>
      </c>
      <c r="BZ23" s="156">
        <v>749817</v>
      </c>
      <c r="CA23" s="156">
        <v>856221</v>
      </c>
      <c r="CB23" s="156">
        <v>838164</v>
      </c>
      <c r="CC23" s="156">
        <v>690497</v>
      </c>
      <c r="CD23" s="156">
        <v>515984</v>
      </c>
      <c r="CE23" s="156">
        <v>390004</v>
      </c>
      <c r="CF23" s="156">
        <v>376575</v>
      </c>
      <c r="CG23" s="156">
        <v>378836</v>
      </c>
      <c r="CH23" s="156">
        <v>432015</v>
      </c>
      <c r="CI23" s="156">
        <v>511538</v>
      </c>
      <c r="CJ23" s="156">
        <v>564034</v>
      </c>
      <c r="CK23" s="156">
        <v>640855</v>
      </c>
      <c r="CL23" s="156">
        <v>710242</v>
      </c>
      <c r="CM23" s="156">
        <v>773891</v>
      </c>
      <c r="CN23" s="156">
        <v>811892</v>
      </c>
      <c r="CO23" s="156">
        <v>827125</v>
      </c>
      <c r="CP23" s="156">
        <v>920605</v>
      </c>
      <c r="CQ23" s="156">
        <v>1132491</v>
      </c>
      <c r="CR23" s="156">
        <v>1178802</v>
      </c>
      <c r="CS23" s="156">
        <v>1111491</v>
      </c>
      <c r="CT23" s="156">
        <v>1186052</v>
      </c>
    </row>
    <row r="24" spans="1:98" ht="14.25" x14ac:dyDescent="0.2">
      <c r="A24" t="s">
        <v>816</v>
      </c>
      <c r="B24" t="s">
        <v>817</v>
      </c>
      <c r="C24" s="156">
        <v>1539</v>
      </c>
      <c r="D24">
        <v>-223</v>
      </c>
      <c r="E24" s="156">
        <v>-1112</v>
      </c>
      <c r="F24" s="156">
        <v>-2351</v>
      </c>
      <c r="G24" s="156">
        <v>-1404</v>
      </c>
      <c r="H24">
        <v>-580</v>
      </c>
      <c r="I24" s="156">
        <v>1141</v>
      </c>
      <c r="J24" s="156">
        <v>1161</v>
      </c>
      <c r="K24" s="156">
        <v>2626</v>
      </c>
      <c r="L24">
        <v>-575</v>
      </c>
      <c r="M24">
        <v>208</v>
      </c>
      <c r="N24" s="156">
        <v>2393</v>
      </c>
      <c r="O24" s="156">
        <v>4330</v>
      </c>
      <c r="P24" s="156">
        <v>1906</v>
      </c>
      <c r="Q24">
        <v>-746</v>
      </c>
      <c r="R24">
        <v>-924</v>
      </c>
      <c r="S24" s="156">
        <v>-1477</v>
      </c>
      <c r="T24" s="156">
        <v>6011</v>
      </c>
      <c r="U24">
        <v>-551</v>
      </c>
      <c r="V24" s="156">
        <v>5659</v>
      </c>
      <c r="W24" s="156">
        <v>-2692</v>
      </c>
      <c r="X24" s="156">
        <v>5769</v>
      </c>
      <c r="Y24" s="156">
        <v>9911</v>
      </c>
      <c r="Z24" s="156">
        <v>3514</v>
      </c>
      <c r="AA24" s="156">
        <v>1948</v>
      </c>
      <c r="AB24" s="156">
        <v>-1937</v>
      </c>
      <c r="AC24" s="156">
        <v>4987</v>
      </c>
      <c r="AD24" s="156">
        <v>3950</v>
      </c>
      <c r="AE24">
        <v>777</v>
      </c>
      <c r="AF24">
        <v>-366</v>
      </c>
      <c r="AG24" s="156">
        <v>3917</v>
      </c>
      <c r="AH24" s="156">
        <v>3232</v>
      </c>
      <c r="AI24" s="156">
        <v>2974</v>
      </c>
      <c r="AJ24" s="156">
        <v>6101</v>
      </c>
      <c r="AK24" s="156">
        <v>5621</v>
      </c>
      <c r="AL24" s="156">
        <v>4821</v>
      </c>
      <c r="AM24" s="156">
        <v>9247</v>
      </c>
      <c r="AN24" s="156">
        <v>13636</v>
      </c>
      <c r="AO24" s="156">
        <v>9866</v>
      </c>
      <c r="AP24" s="156">
        <v>9053</v>
      </c>
      <c r="AQ24" s="156">
        <v>9173</v>
      </c>
      <c r="AR24" s="156">
        <v>2001</v>
      </c>
      <c r="AS24" s="156">
        <v>8256</v>
      </c>
      <c r="AT24" s="156">
        <v>9107</v>
      </c>
      <c r="AU24" s="156">
        <v>15878</v>
      </c>
      <c r="AV24" s="156">
        <v>13990</v>
      </c>
      <c r="AW24" s="156">
        <v>-6256</v>
      </c>
      <c r="AX24" s="156">
        <v>17116</v>
      </c>
      <c r="AY24" s="156">
        <v>22324</v>
      </c>
      <c r="AZ24" s="156">
        <v>25791</v>
      </c>
      <c r="BA24" s="156">
        <v>17984</v>
      </c>
      <c r="BB24" s="156">
        <v>-6331</v>
      </c>
      <c r="BC24" s="156">
        <v>29809</v>
      </c>
      <c r="BD24" s="156">
        <v>-14914</v>
      </c>
      <c r="BE24" s="156">
        <v>-5751</v>
      </c>
      <c r="BF24" s="156">
        <v>65405</v>
      </c>
      <c r="BG24" s="156">
        <v>21824</v>
      </c>
      <c r="BH24" s="156">
        <v>6571</v>
      </c>
      <c r="BI24" s="156">
        <v>27149</v>
      </c>
      <c r="BJ24" s="156">
        <v>18482</v>
      </c>
      <c r="BK24" s="156">
        <v>27693</v>
      </c>
      <c r="BL24" s="156">
        <v>14546</v>
      </c>
      <c r="BM24">
        <v>-394</v>
      </c>
      <c r="BN24" s="156">
        <v>16328</v>
      </c>
      <c r="BO24" s="156">
        <v>20814</v>
      </c>
      <c r="BP24" s="156">
        <v>63785</v>
      </c>
      <c r="BQ24" s="156">
        <v>31174</v>
      </c>
      <c r="BR24" s="156">
        <v>30799</v>
      </c>
      <c r="BS24" s="156">
        <v>70927</v>
      </c>
      <c r="BT24" s="156">
        <v>63719</v>
      </c>
      <c r="BU24" s="156">
        <v>60816</v>
      </c>
      <c r="BV24" s="156">
        <v>54544</v>
      </c>
      <c r="BW24" s="156">
        <v>-38284</v>
      </c>
      <c r="BX24" s="156">
        <v>19975</v>
      </c>
      <c r="BY24" s="156">
        <v>14094</v>
      </c>
      <c r="BZ24" s="156">
        <v>64068</v>
      </c>
      <c r="CA24" s="156">
        <v>57513</v>
      </c>
      <c r="CB24" s="156">
        <v>68989</v>
      </c>
      <c r="CC24" s="156">
        <v>33950</v>
      </c>
      <c r="CD24" s="156">
        <v>-29241</v>
      </c>
      <c r="CE24" s="156">
        <v>-150772</v>
      </c>
      <c r="CF24" s="156">
        <v>53917</v>
      </c>
      <c r="CG24" s="156">
        <v>46262</v>
      </c>
      <c r="CH24" s="156">
        <v>71212</v>
      </c>
      <c r="CI24" s="156">
        <v>105477</v>
      </c>
      <c r="CJ24" s="156">
        <v>84792</v>
      </c>
      <c r="CK24" s="156">
        <v>140123</v>
      </c>
      <c r="CL24" s="156">
        <v>39068</v>
      </c>
      <c r="CM24" s="156">
        <v>32674</v>
      </c>
      <c r="CN24" s="156">
        <v>56408</v>
      </c>
      <c r="CO24" s="156">
        <v>72955</v>
      </c>
      <c r="CP24" s="156">
        <v>-36071</v>
      </c>
      <c r="CQ24" s="156">
        <v>12193</v>
      </c>
      <c r="CR24" s="156">
        <v>149647</v>
      </c>
      <c r="CS24" s="156">
        <v>41695</v>
      </c>
      <c r="CT24" s="156">
        <v>51950</v>
      </c>
    </row>
    <row r="25" spans="1:98" ht="14.25" x14ac:dyDescent="0.2">
      <c r="A25" t="s">
        <v>818</v>
      </c>
      <c r="B25" s="155" t="s">
        <v>819</v>
      </c>
      <c r="C25">
        <v>383</v>
      </c>
      <c r="D25">
        <v>323</v>
      </c>
      <c r="E25">
        <v>1</v>
      </c>
      <c r="F25">
        <v>43</v>
      </c>
      <c r="G25">
        <v>58</v>
      </c>
      <c r="H25">
        <v>322</v>
      </c>
      <c r="I25">
        <v>-213</v>
      </c>
      <c r="J25">
        <v>-147</v>
      </c>
      <c r="K25">
        <v>78</v>
      </c>
      <c r="L25">
        <v>966</v>
      </c>
      <c r="M25">
        <v>833</v>
      </c>
      <c r="N25" s="156">
        <v>1471</v>
      </c>
      <c r="O25" s="156">
        <v>1033</v>
      </c>
      <c r="P25">
        <v>-252</v>
      </c>
      <c r="Q25" s="156">
        <v>-2246</v>
      </c>
      <c r="R25" s="156">
        <v>-2024</v>
      </c>
      <c r="S25">
        <v>-766</v>
      </c>
      <c r="T25" s="156">
        <v>7182</v>
      </c>
      <c r="U25" s="156">
        <v>10807</v>
      </c>
      <c r="V25" s="156">
        <v>5487</v>
      </c>
      <c r="W25" s="156">
        <v>5235</v>
      </c>
      <c r="X25">
        <v>738</v>
      </c>
      <c r="Y25" s="156">
        <v>2513</v>
      </c>
      <c r="Z25" s="156">
        <v>1164</v>
      </c>
      <c r="AA25">
        <v>-701</v>
      </c>
      <c r="AB25">
        <v>404</v>
      </c>
      <c r="AC25">
        <v>478</v>
      </c>
      <c r="AD25" s="156">
        <v>2361</v>
      </c>
      <c r="AE25" s="156">
        <v>4075</v>
      </c>
      <c r="AF25">
        <v>538</v>
      </c>
      <c r="AG25">
        <v>397</v>
      </c>
      <c r="AH25" s="156">
        <v>4204</v>
      </c>
      <c r="AI25" s="156">
        <v>4913</v>
      </c>
      <c r="AJ25" s="156">
        <v>4101</v>
      </c>
      <c r="AK25" s="156">
        <v>4939</v>
      </c>
      <c r="AL25" s="156">
        <v>6914</v>
      </c>
      <c r="AM25" s="156">
        <v>5618</v>
      </c>
      <c r="AN25" s="156">
        <v>3863</v>
      </c>
      <c r="AO25" s="156">
        <v>3555</v>
      </c>
      <c r="AP25" s="156">
        <v>1350</v>
      </c>
      <c r="AQ25" s="156">
        <v>1431</v>
      </c>
      <c r="AR25" s="156">
        <v>3948</v>
      </c>
      <c r="AS25">
        <v>621</v>
      </c>
      <c r="AT25" s="156">
        <v>-3372</v>
      </c>
      <c r="AU25" s="156">
        <v>4111</v>
      </c>
      <c r="AV25">
        <v>-815</v>
      </c>
      <c r="AW25" s="156">
        <v>15977</v>
      </c>
      <c r="AX25" s="156">
        <v>-1631</v>
      </c>
      <c r="AY25" s="156">
        <v>-23094</v>
      </c>
      <c r="AZ25" s="156">
        <v>-25367</v>
      </c>
      <c r="BA25" s="156">
        <v>-22545</v>
      </c>
      <c r="BB25" s="156">
        <v>-13056</v>
      </c>
      <c r="BC25" s="156">
        <v>-12520</v>
      </c>
      <c r="BD25" s="156">
        <v>-19974</v>
      </c>
      <c r="BE25" s="156">
        <v>-51642</v>
      </c>
      <c r="BF25" s="156">
        <v>-102727</v>
      </c>
      <c r="BG25" s="156">
        <v>-114018</v>
      </c>
      <c r="BH25" s="156">
        <v>-131869</v>
      </c>
      <c r="BI25" s="156">
        <v>-144770</v>
      </c>
      <c r="BJ25" s="156">
        <v>-109393</v>
      </c>
      <c r="BK25" s="156">
        <v>-86741</v>
      </c>
      <c r="BL25" s="156">
        <v>-77855</v>
      </c>
      <c r="BM25" s="156">
        <v>-28614</v>
      </c>
      <c r="BN25" s="156">
        <v>-34738</v>
      </c>
      <c r="BO25" s="156">
        <v>-65173</v>
      </c>
      <c r="BP25" s="156">
        <v>-92487</v>
      </c>
      <c r="BQ25" s="156">
        <v>-89761</v>
      </c>
      <c r="BR25" s="156">
        <v>-96376</v>
      </c>
      <c r="BS25" s="156">
        <v>-101971</v>
      </c>
      <c r="BT25" s="156">
        <v>-162711</v>
      </c>
      <c r="BU25" s="156">
        <v>-259550</v>
      </c>
      <c r="BV25" s="156">
        <v>-381073</v>
      </c>
      <c r="BW25" s="156">
        <v>-376747</v>
      </c>
      <c r="BX25" s="156">
        <v>-439745</v>
      </c>
      <c r="BY25" s="156">
        <v>-521955</v>
      </c>
      <c r="BZ25" s="156">
        <v>-634141</v>
      </c>
      <c r="CA25" s="156">
        <v>-739903</v>
      </c>
      <c r="CB25" s="156">
        <v>-786453</v>
      </c>
      <c r="CC25" s="156">
        <v>-735933</v>
      </c>
      <c r="CD25" s="156">
        <v>-740870</v>
      </c>
      <c r="CE25" s="156">
        <v>-419153</v>
      </c>
      <c r="CF25" s="156">
        <v>-532309</v>
      </c>
      <c r="CG25" s="156">
        <v>-579617</v>
      </c>
      <c r="CH25" s="156">
        <v>-551617</v>
      </c>
      <c r="CI25" s="156">
        <v>-478453</v>
      </c>
      <c r="CJ25" s="156">
        <v>-508900</v>
      </c>
      <c r="CK25" s="156">
        <v>-524320</v>
      </c>
      <c r="CL25" s="156">
        <v>-503272</v>
      </c>
      <c r="CM25" s="156">
        <v>-543328</v>
      </c>
      <c r="CN25" s="156">
        <v>-593077</v>
      </c>
      <c r="CO25" s="156">
        <v>-577290</v>
      </c>
      <c r="CP25" s="156">
        <v>-626203</v>
      </c>
      <c r="CQ25" s="156">
        <v>-860029</v>
      </c>
      <c r="CR25" s="156">
        <v>-958935</v>
      </c>
      <c r="CS25" s="156">
        <v>-797342</v>
      </c>
      <c r="CT25" s="156">
        <v>-903052</v>
      </c>
    </row>
    <row r="26" spans="1:98" ht="14.25" x14ac:dyDescent="0.2">
      <c r="A26" t="s">
        <v>820</v>
      </c>
      <c r="B26" t="s">
        <v>821</v>
      </c>
      <c r="C26" s="156">
        <v>5939</v>
      </c>
      <c r="D26" s="156">
        <v>4444</v>
      </c>
      <c r="E26" s="156">
        <v>2906</v>
      </c>
      <c r="F26" s="156">
        <v>1975</v>
      </c>
      <c r="G26" s="156">
        <v>1987</v>
      </c>
      <c r="H26" s="156">
        <v>2561</v>
      </c>
      <c r="I26" s="156">
        <v>2769</v>
      </c>
      <c r="J26" s="156">
        <v>3007</v>
      </c>
      <c r="K26" s="156">
        <v>4039</v>
      </c>
      <c r="L26" s="156">
        <v>3811</v>
      </c>
      <c r="M26" s="156">
        <v>3969</v>
      </c>
      <c r="N26" s="156">
        <v>4897</v>
      </c>
      <c r="O26" s="156">
        <v>5482</v>
      </c>
      <c r="P26" s="156">
        <v>4375</v>
      </c>
      <c r="Q26" s="156">
        <v>4034</v>
      </c>
      <c r="R26" s="156">
        <v>4880</v>
      </c>
      <c r="S26" s="156">
        <v>6781</v>
      </c>
      <c r="T26" s="156">
        <v>14156</v>
      </c>
      <c r="U26" s="156">
        <v>18740</v>
      </c>
      <c r="V26" s="156">
        <v>15547</v>
      </c>
      <c r="W26" s="156">
        <v>14484</v>
      </c>
      <c r="X26" s="156">
        <v>12350</v>
      </c>
      <c r="Y26" s="156">
        <v>17099</v>
      </c>
      <c r="Z26" s="156">
        <v>16459</v>
      </c>
      <c r="AA26" s="156">
        <v>15313</v>
      </c>
      <c r="AB26" s="156">
        <v>15836</v>
      </c>
      <c r="AC26" s="156">
        <v>17677</v>
      </c>
      <c r="AD26" s="156">
        <v>21284</v>
      </c>
      <c r="AE26" s="156">
        <v>24017</v>
      </c>
      <c r="AF26" s="156">
        <v>20560</v>
      </c>
      <c r="AG26" s="156">
        <v>22725</v>
      </c>
      <c r="AH26" s="156">
        <v>27045</v>
      </c>
      <c r="AI26" s="156">
        <v>27602</v>
      </c>
      <c r="AJ26" s="156">
        <v>29066</v>
      </c>
      <c r="AK26" s="156">
        <v>31074</v>
      </c>
      <c r="AL26" s="156">
        <v>35019</v>
      </c>
      <c r="AM26" s="156">
        <v>37146</v>
      </c>
      <c r="AN26" s="156">
        <v>40920</v>
      </c>
      <c r="AO26" s="156">
        <v>43467</v>
      </c>
      <c r="AP26" s="156">
        <v>47906</v>
      </c>
      <c r="AQ26" s="156">
        <v>51922</v>
      </c>
      <c r="AR26" s="156">
        <v>59709</v>
      </c>
      <c r="AS26" s="156">
        <v>62963</v>
      </c>
      <c r="AT26" s="156">
        <v>70843</v>
      </c>
      <c r="AU26" s="156">
        <v>95269</v>
      </c>
      <c r="AV26" s="156">
        <v>126650</v>
      </c>
      <c r="AW26" s="156">
        <v>138706</v>
      </c>
      <c r="AX26" s="156">
        <v>149515</v>
      </c>
      <c r="AY26" s="156">
        <v>159349</v>
      </c>
      <c r="AZ26" s="156">
        <v>186883</v>
      </c>
      <c r="BA26" s="156">
        <v>230129</v>
      </c>
      <c r="BB26" s="156">
        <v>280772</v>
      </c>
      <c r="BC26" s="156">
        <v>305239</v>
      </c>
      <c r="BD26" s="156">
        <v>283210</v>
      </c>
      <c r="BE26" s="156">
        <v>276996</v>
      </c>
      <c r="BF26" s="156">
        <v>302380</v>
      </c>
      <c r="BG26" s="156">
        <v>303211</v>
      </c>
      <c r="BH26" s="156">
        <v>320998</v>
      </c>
      <c r="BI26" s="156">
        <v>363943</v>
      </c>
      <c r="BJ26" s="156">
        <v>444601</v>
      </c>
      <c r="BK26" s="156">
        <v>504289</v>
      </c>
      <c r="BL26" s="156">
        <v>551873</v>
      </c>
      <c r="BM26" s="156">
        <v>594931</v>
      </c>
      <c r="BN26" s="156">
        <v>633053</v>
      </c>
      <c r="BO26" s="156">
        <v>654799</v>
      </c>
      <c r="BP26" s="156">
        <v>720937</v>
      </c>
      <c r="BQ26" s="156">
        <v>812810</v>
      </c>
      <c r="BR26" s="156">
        <v>867589</v>
      </c>
      <c r="BS26" s="156">
        <v>953803</v>
      </c>
      <c r="BT26" s="156">
        <v>952979</v>
      </c>
      <c r="BU26" s="156">
        <v>992910</v>
      </c>
      <c r="BV26" s="156">
        <v>1096111</v>
      </c>
      <c r="BW26" s="156">
        <v>1026812</v>
      </c>
      <c r="BX26" s="156">
        <v>997979</v>
      </c>
      <c r="BY26" s="156">
        <v>1035165</v>
      </c>
      <c r="BZ26" s="156">
        <v>1176363</v>
      </c>
      <c r="CA26" s="156">
        <v>1301580</v>
      </c>
      <c r="CB26" s="156">
        <v>1470170</v>
      </c>
      <c r="CC26" s="156">
        <v>1659295</v>
      </c>
      <c r="CD26" s="156">
        <v>1835280</v>
      </c>
      <c r="CE26" s="156">
        <v>1582774</v>
      </c>
      <c r="CF26" s="156">
        <v>1857247</v>
      </c>
      <c r="CG26" s="156">
        <v>2115864</v>
      </c>
      <c r="CH26" s="156">
        <v>2217700</v>
      </c>
      <c r="CI26" s="156">
        <v>2287922</v>
      </c>
      <c r="CJ26" s="156">
        <v>2378545</v>
      </c>
      <c r="CK26" s="156">
        <v>2270622</v>
      </c>
      <c r="CL26" s="156">
        <v>2235558</v>
      </c>
      <c r="CM26" s="156">
        <v>2388260</v>
      </c>
      <c r="CN26" s="156">
        <v>2538089</v>
      </c>
      <c r="CO26" s="156">
        <v>2539391</v>
      </c>
      <c r="CP26" s="156">
        <v>2151139</v>
      </c>
      <c r="CQ26" s="156">
        <v>2555430</v>
      </c>
      <c r="CR26" s="156">
        <v>3017379</v>
      </c>
      <c r="CS26" s="156">
        <v>3052469</v>
      </c>
      <c r="CT26" s="156">
        <v>3180241</v>
      </c>
    </row>
    <row r="27" spans="1:98" ht="14.25" x14ac:dyDescent="0.2">
      <c r="A27" t="s">
        <v>822</v>
      </c>
      <c r="B27" t="s">
        <v>823</v>
      </c>
      <c r="C27" s="156">
        <v>5347</v>
      </c>
      <c r="D27" s="156">
        <v>3929</v>
      </c>
      <c r="E27" s="156">
        <v>2494</v>
      </c>
      <c r="F27" s="156">
        <v>1667</v>
      </c>
      <c r="G27" s="156">
        <v>1736</v>
      </c>
      <c r="H27" s="156">
        <v>2238</v>
      </c>
      <c r="I27" s="156">
        <v>2404</v>
      </c>
      <c r="J27" s="156">
        <v>2590</v>
      </c>
      <c r="K27" s="156">
        <v>3451</v>
      </c>
      <c r="L27" s="156">
        <v>3243</v>
      </c>
      <c r="M27" s="156">
        <v>3347</v>
      </c>
      <c r="N27" s="156">
        <v>4124</v>
      </c>
      <c r="O27" s="156">
        <v>4533</v>
      </c>
      <c r="P27" s="156">
        <v>3389</v>
      </c>
      <c r="Q27" s="156">
        <v>2920</v>
      </c>
      <c r="R27" s="156">
        <v>3589</v>
      </c>
      <c r="S27" s="156">
        <v>5365</v>
      </c>
      <c r="T27" s="156">
        <v>11764</v>
      </c>
      <c r="U27" s="156">
        <v>16097</v>
      </c>
      <c r="V27" s="156">
        <v>13265</v>
      </c>
      <c r="W27" s="156">
        <v>12213</v>
      </c>
      <c r="X27" s="156">
        <v>10203</v>
      </c>
      <c r="Y27" s="156">
        <v>14243</v>
      </c>
      <c r="Z27" s="156">
        <v>13449</v>
      </c>
      <c r="AA27" s="156">
        <v>12412</v>
      </c>
      <c r="AB27" s="156">
        <v>12929</v>
      </c>
      <c r="AC27" s="156">
        <v>14424</v>
      </c>
      <c r="AD27" s="156">
        <v>17556</v>
      </c>
      <c r="AE27" s="156">
        <v>19562</v>
      </c>
      <c r="AF27" s="156">
        <v>16414</v>
      </c>
      <c r="AG27" s="156">
        <v>16458</v>
      </c>
      <c r="AH27" s="156">
        <v>20453</v>
      </c>
      <c r="AI27" s="156">
        <v>20947</v>
      </c>
      <c r="AJ27" s="156">
        <v>21709</v>
      </c>
      <c r="AK27" s="156">
        <v>23345</v>
      </c>
      <c r="AL27" s="156">
        <v>26767</v>
      </c>
      <c r="AM27" s="156">
        <v>27974</v>
      </c>
      <c r="AN27" s="156">
        <v>31089</v>
      </c>
      <c r="AO27" s="156">
        <v>32547</v>
      </c>
      <c r="AP27" s="156">
        <v>35721</v>
      </c>
      <c r="AQ27" s="156">
        <v>38744</v>
      </c>
      <c r="AR27" s="156">
        <v>45037</v>
      </c>
      <c r="AS27" s="156">
        <v>46196</v>
      </c>
      <c r="AT27" s="156">
        <v>52586</v>
      </c>
      <c r="AU27" s="156">
        <v>75771</v>
      </c>
      <c r="AV27" s="156">
        <v>103494</v>
      </c>
      <c r="AW27" s="156">
        <v>112490</v>
      </c>
      <c r="AX27" s="156">
        <v>121484</v>
      </c>
      <c r="AY27" s="156">
        <v>128410</v>
      </c>
      <c r="AZ27" s="156">
        <v>149907</v>
      </c>
      <c r="BA27" s="156">
        <v>187266</v>
      </c>
      <c r="BB27" s="156">
        <v>230428</v>
      </c>
      <c r="BC27" s="156">
        <v>245206</v>
      </c>
      <c r="BD27" s="156">
        <v>222550</v>
      </c>
      <c r="BE27" s="156">
        <v>214049</v>
      </c>
      <c r="BF27" s="156">
        <v>231286</v>
      </c>
      <c r="BG27" s="156">
        <v>227489</v>
      </c>
      <c r="BH27" s="156">
        <v>231447</v>
      </c>
      <c r="BI27" s="156">
        <v>265554</v>
      </c>
      <c r="BJ27" s="156">
        <v>332054</v>
      </c>
      <c r="BK27" s="156">
        <v>374750</v>
      </c>
      <c r="BL27" s="156">
        <v>403265</v>
      </c>
      <c r="BM27" s="156">
        <v>430135</v>
      </c>
      <c r="BN27" s="156">
        <v>455308</v>
      </c>
      <c r="BO27" s="156">
        <v>467723</v>
      </c>
      <c r="BP27" s="156">
        <v>518371</v>
      </c>
      <c r="BQ27" s="156">
        <v>592442</v>
      </c>
      <c r="BR27" s="156">
        <v>628785</v>
      </c>
      <c r="BS27" s="156">
        <v>699887</v>
      </c>
      <c r="BT27" s="156">
        <v>692565</v>
      </c>
      <c r="BU27" s="156">
        <v>711724</v>
      </c>
      <c r="BV27" s="156">
        <v>795054</v>
      </c>
      <c r="BW27" s="156">
        <v>739568</v>
      </c>
      <c r="BX27" s="156">
        <v>706582</v>
      </c>
      <c r="BY27" s="156">
        <v>733875</v>
      </c>
      <c r="BZ27" s="156">
        <v>827975</v>
      </c>
      <c r="CA27" s="156">
        <v>919344</v>
      </c>
      <c r="CB27" s="156">
        <v>1043084</v>
      </c>
      <c r="CC27" s="156">
        <v>1159734</v>
      </c>
      <c r="CD27" s="156">
        <v>1291025</v>
      </c>
      <c r="CE27" s="156">
        <v>1057391</v>
      </c>
      <c r="CF27" s="156">
        <v>1272920</v>
      </c>
      <c r="CG27" s="156">
        <v>1468456</v>
      </c>
      <c r="CH27" s="156">
        <v>1529597</v>
      </c>
      <c r="CI27" s="156">
        <v>1563863</v>
      </c>
      <c r="CJ27" s="156">
        <v>1616954</v>
      </c>
      <c r="CK27" s="156">
        <v>1496686</v>
      </c>
      <c r="CL27" s="156">
        <v>1447588</v>
      </c>
      <c r="CM27" s="156">
        <v>1546657</v>
      </c>
      <c r="CN27" s="156">
        <v>1669294</v>
      </c>
      <c r="CO27" s="156">
        <v>1644755</v>
      </c>
      <c r="CP27" s="156">
        <v>1421647</v>
      </c>
      <c r="CQ27" s="156">
        <v>1747242</v>
      </c>
      <c r="CR27" s="156">
        <v>2065086</v>
      </c>
      <c r="CS27" s="156">
        <v>2021950</v>
      </c>
      <c r="CT27" s="156">
        <v>2059173</v>
      </c>
    </row>
    <row r="28" spans="1:98" ht="14.25" x14ac:dyDescent="0.2">
      <c r="A28" t="s">
        <v>824</v>
      </c>
      <c r="B28" t="s">
        <v>825</v>
      </c>
      <c r="C28">
        <v>592</v>
      </c>
      <c r="D28">
        <v>515</v>
      </c>
      <c r="E28">
        <v>412</v>
      </c>
      <c r="F28">
        <v>308</v>
      </c>
      <c r="G28">
        <v>251</v>
      </c>
      <c r="H28">
        <v>323</v>
      </c>
      <c r="I28">
        <v>365</v>
      </c>
      <c r="J28">
        <v>417</v>
      </c>
      <c r="K28">
        <v>588</v>
      </c>
      <c r="L28">
        <v>568</v>
      </c>
      <c r="M28">
        <v>622</v>
      </c>
      <c r="N28">
        <v>773</v>
      </c>
      <c r="O28">
        <v>949</v>
      </c>
      <c r="P28">
        <v>986</v>
      </c>
      <c r="Q28" s="156">
        <v>1114</v>
      </c>
      <c r="R28" s="156">
        <v>1291</v>
      </c>
      <c r="S28" s="156">
        <v>1416</v>
      </c>
      <c r="T28" s="156">
        <v>2392</v>
      </c>
      <c r="U28" s="156">
        <v>2643</v>
      </c>
      <c r="V28" s="156">
        <v>2282</v>
      </c>
      <c r="W28" s="156">
        <v>2271</v>
      </c>
      <c r="X28" s="156">
        <v>2147</v>
      </c>
      <c r="Y28" s="156">
        <v>2856</v>
      </c>
      <c r="Z28" s="156">
        <v>3010</v>
      </c>
      <c r="AA28" s="156">
        <v>2901</v>
      </c>
      <c r="AB28" s="156">
        <v>2907</v>
      </c>
      <c r="AC28" s="156">
        <v>3253</v>
      </c>
      <c r="AD28" s="156">
        <v>3728</v>
      </c>
      <c r="AE28" s="156">
        <v>4455</v>
      </c>
      <c r="AF28" s="156">
        <v>4146</v>
      </c>
      <c r="AG28" s="156">
        <v>6267</v>
      </c>
      <c r="AH28" s="156">
        <v>6592</v>
      </c>
      <c r="AI28" s="156">
        <v>6655</v>
      </c>
      <c r="AJ28" s="156">
        <v>7357</v>
      </c>
      <c r="AK28" s="156">
        <v>7729</v>
      </c>
      <c r="AL28" s="156">
        <v>8252</v>
      </c>
      <c r="AM28" s="156">
        <v>9173</v>
      </c>
      <c r="AN28" s="156">
        <v>9831</v>
      </c>
      <c r="AO28" s="156">
        <v>10920</v>
      </c>
      <c r="AP28" s="156">
        <v>12185</v>
      </c>
      <c r="AQ28" s="156">
        <v>13178</v>
      </c>
      <c r="AR28" s="156">
        <v>14671</v>
      </c>
      <c r="AS28" s="156">
        <v>16767</v>
      </c>
      <c r="AT28" s="156">
        <v>18257</v>
      </c>
      <c r="AU28" s="156">
        <v>19498</v>
      </c>
      <c r="AV28" s="156">
        <v>23156</v>
      </c>
      <c r="AW28" s="156">
        <v>26216</v>
      </c>
      <c r="AX28" s="156">
        <v>28031</v>
      </c>
      <c r="AY28" s="156">
        <v>30939</v>
      </c>
      <c r="AZ28" s="156">
        <v>36976</v>
      </c>
      <c r="BA28" s="156">
        <v>42863</v>
      </c>
      <c r="BB28" s="156">
        <v>50344</v>
      </c>
      <c r="BC28" s="156">
        <v>60033</v>
      </c>
      <c r="BD28" s="156">
        <v>60660</v>
      </c>
      <c r="BE28" s="156">
        <v>62947</v>
      </c>
      <c r="BF28" s="156">
        <v>71094</v>
      </c>
      <c r="BG28" s="156">
        <v>75722</v>
      </c>
      <c r="BH28" s="156">
        <v>89552</v>
      </c>
      <c r="BI28" s="156">
        <v>98389</v>
      </c>
      <c r="BJ28" s="156">
        <v>112547</v>
      </c>
      <c r="BK28" s="156">
        <v>129539</v>
      </c>
      <c r="BL28" s="156">
        <v>148608</v>
      </c>
      <c r="BM28" s="156">
        <v>164795</v>
      </c>
      <c r="BN28" s="156">
        <v>177745</v>
      </c>
      <c r="BO28" s="156">
        <v>187076</v>
      </c>
      <c r="BP28" s="156">
        <v>202566</v>
      </c>
      <c r="BQ28" s="156">
        <v>220369</v>
      </c>
      <c r="BR28" s="156">
        <v>238805</v>
      </c>
      <c r="BS28" s="156">
        <v>253916</v>
      </c>
      <c r="BT28" s="156">
        <v>260414</v>
      </c>
      <c r="BU28" s="156">
        <v>281187</v>
      </c>
      <c r="BV28" s="156">
        <v>301056</v>
      </c>
      <c r="BW28" s="156">
        <v>287244</v>
      </c>
      <c r="BX28" s="156">
        <v>291397</v>
      </c>
      <c r="BY28" s="156">
        <v>301290</v>
      </c>
      <c r="BZ28" s="156">
        <v>348388</v>
      </c>
      <c r="CA28" s="156">
        <v>382236</v>
      </c>
      <c r="CB28" s="156">
        <v>427086</v>
      </c>
      <c r="CC28" s="156">
        <v>499561</v>
      </c>
      <c r="CD28" s="156">
        <v>544255</v>
      </c>
      <c r="CE28" s="156">
        <v>525382</v>
      </c>
      <c r="CF28" s="156">
        <v>584326</v>
      </c>
      <c r="CG28" s="156">
        <v>647408</v>
      </c>
      <c r="CH28" s="156">
        <v>688103</v>
      </c>
      <c r="CI28" s="156">
        <v>724059</v>
      </c>
      <c r="CJ28" s="156">
        <v>761591</v>
      </c>
      <c r="CK28" s="156">
        <v>773936</v>
      </c>
      <c r="CL28" s="156">
        <v>787970</v>
      </c>
      <c r="CM28" s="156">
        <v>841603</v>
      </c>
      <c r="CN28" s="156">
        <v>868795</v>
      </c>
      <c r="CO28" s="156">
        <v>894635</v>
      </c>
      <c r="CP28" s="156">
        <v>729492</v>
      </c>
      <c r="CQ28" s="156">
        <v>808188</v>
      </c>
      <c r="CR28" s="156">
        <v>952293</v>
      </c>
      <c r="CS28" s="156">
        <v>1030519</v>
      </c>
      <c r="CT28" s="156">
        <v>1121068</v>
      </c>
    </row>
    <row r="29" spans="1:98" ht="14.25" x14ac:dyDescent="0.2">
      <c r="A29" t="s">
        <v>826</v>
      </c>
      <c r="B29" t="s">
        <v>827</v>
      </c>
      <c r="C29" s="156">
        <v>5556</v>
      </c>
      <c r="D29" s="156">
        <v>4121</v>
      </c>
      <c r="E29" s="156">
        <v>2905</v>
      </c>
      <c r="F29" s="156">
        <v>1932</v>
      </c>
      <c r="G29" s="156">
        <v>1929</v>
      </c>
      <c r="H29" s="156">
        <v>2239</v>
      </c>
      <c r="I29" s="156">
        <v>2982</v>
      </c>
      <c r="J29" s="156">
        <v>3154</v>
      </c>
      <c r="K29" s="156">
        <v>3961</v>
      </c>
      <c r="L29" s="156">
        <v>2845</v>
      </c>
      <c r="M29" s="156">
        <v>3136</v>
      </c>
      <c r="N29" s="156">
        <v>3426</v>
      </c>
      <c r="O29" s="156">
        <v>4449</v>
      </c>
      <c r="P29" s="156">
        <v>4627</v>
      </c>
      <c r="Q29" s="156">
        <v>6280</v>
      </c>
      <c r="R29" s="156">
        <v>6904</v>
      </c>
      <c r="S29" s="156">
        <v>7547</v>
      </c>
      <c r="T29" s="156">
        <v>6974</v>
      </c>
      <c r="U29" s="156">
        <v>7933</v>
      </c>
      <c r="V29" s="156">
        <v>10060</v>
      </c>
      <c r="W29" s="156">
        <v>9249</v>
      </c>
      <c r="X29" s="156">
        <v>11612</v>
      </c>
      <c r="Y29" s="156">
        <v>14586</v>
      </c>
      <c r="Z29" s="156">
        <v>15295</v>
      </c>
      <c r="AA29" s="156">
        <v>16014</v>
      </c>
      <c r="AB29" s="156">
        <v>15432</v>
      </c>
      <c r="AC29" s="156">
        <v>17199</v>
      </c>
      <c r="AD29" s="156">
        <v>18923</v>
      </c>
      <c r="AE29" s="156">
        <v>19942</v>
      </c>
      <c r="AF29" s="156">
        <v>20022</v>
      </c>
      <c r="AG29" s="156">
        <v>22328</v>
      </c>
      <c r="AH29" s="156">
        <v>22841</v>
      </c>
      <c r="AI29" s="156">
        <v>22688</v>
      </c>
      <c r="AJ29" s="156">
        <v>24965</v>
      </c>
      <c r="AK29" s="156">
        <v>26135</v>
      </c>
      <c r="AL29" s="156">
        <v>28104</v>
      </c>
      <c r="AM29" s="156">
        <v>31529</v>
      </c>
      <c r="AN29" s="156">
        <v>37057</v>
      </c>
      <c r="AO29" s="156">
        <v>39912</v>
      </c>
      <c r="AP29" s="156">
        <v>46556</v>
      </c>
      <c r="AQ29" s="156">
        <v>50491</v>
      </c>
      <c r="AR29" s="156">
        <v>55760</v>
      </c>
      <c r="AS29" s="156">
        <v>62342</v>
      </c>
      <c r="AT29" s="156">
        <v>74216</v>
      </c>
      <c r="AU29" s="156">
        <v>91159</v>
      </c>
      <c r="AV29" s="156">
        <v>127465</v>
      </c>
      <c r="AW29" s="156">
        <v>122730</v>
      </c>
      <c r="AX29" s="156">
        <v>151146</v>
      </c>
      <c r="AY29" s="156">
        <v>182443</v>
      </c>
      <c r="AZ29" s="156">
        <v>212250</v>
      </c>
      <c r="BA29" s="156">
        <v>252674</v>
      </c>
      <c r="BB29" s="156">
        <v>293828</v>
      </c>
      <c r="BC29" s="156">
        <v>317758</v>
      </c>
      <c r="BD29" s="156">
        <v>303184</v>
      </c>
      <c r="BE29" s="156">
        <v>328638</v>
      </c>
      <c r="BF29" s="156">
        <v>405107</v>
      </c>
      <c r="BG29" s="156">
        <v>417229</v>
      </c>
      <c r="BH29" s="156">
        <v>452867</v>
      </c>
      <c r="BI29" s="156">
        <v>508713</v>
      </c>
      <c r="BJ29" s="156">
        <v>553993</v>
      </c>
      <c r="BK29" s="156">
        <v>591031</v>
      </c>
      <c r="BL29" s="156">
        <v>629728</v>
      </c>
      <c r="BM29" s="156">
        <v>623544</v>
      </c>
      <c r="BN29" s="156">
        <v>667791</v>
      </c>
      <c r="BO29" s="156">
        <v>719973</v>
      </c>
      <c r="BP29" s="156">
        <v>813424</v>
      </c>
      <c r="BQ29" s="156">
        <v>902572</v>
      </c>
      <c r="BR29" s="156">
        <v>963966</v>
      </c>
      <c r="BS29" s="156">
        <v>1055774</v>
      </c>
      <c r="BT29" s="156">
        <v>1115690</v>
      </c>
      <c r="BU29" s="156">
        <v>1252460</v>
      </c>
      <c r="BV29" s="156">
        <v>1477184</v>
      </c>
      <c r="BW29" s="156">
        <v>1403559</v>
      </c>
      <c r="BX29" s="156">
        <v>1437724</v>
      </c>
      <c r="BY29" s="156">
        <v>1557120</v>
      </c>
      <c r="BZ29" s="156">
        <v>1810504</v>
      </c>
      <c r="CA29" s="156">
        <v>2041482</v>
      </c>
      <c r="CB29" s="156">
        <v>2256623</v>
      </c>
      <c r="CC29" s="156">
        <v>2395228</v>
      </c>
      <c r="CD29" s="156">
        <v>2576151</v>
      </c>
      <c r="CE29" s="156">
        <v>2001927</v>
      </c>
      <c r="CF29" s="156">
        <v>2389555</v>
      </c>
      <c r="CG29" s="156">
        <v>2695480</v>
      </c>
      <c r="CH29" s="156">
        <v>2769317</v>
      </c>
      <c r="CI29" s="156">
        <v>2766375</v>
      </c>
      <c r="CJ29" s="156">
        <v>2887445</v>
      </c>
      <c r="CK29" s="156">
        <v>2794942</v>
      </c>
      <c r="CL29" s="156">
        <v>2738830</v>
      </c>
      <c r="CM29" s="156">
        <v>2931589</v>
      </c>
      <c r="CN29" s="156">
        <v>3131166</v>
      </c>
      <c r="CO29" s="156">
        <v>3116681</v>
      </c>
      <c r="CP29" s="156">
        <v>2777341</v>
      </c>
      <c r="CQ29" s="156">
        <v>3415459</v>
      </c>
      <c r="CR29" s="156">
        <v>3976314</v>
      </c>
      <c r="CS29" s="156">
        <v>3849811</v>
      </c>
      <c r="CT29" s="156">
        <v>4083292</v>
      </c>
    </row>
    <row r="30" spans="1:98" ht="14.25" x14ac:dyDescent="0.2">
      <c r="A30" t="s">
        <v>828</v>
      </c>
      <c r="B30" t="s">
        <v>823</v>
      </c>
      <c r="C30" s="156">
        <v>4463</v>
      </c>
      <c r="D30" s="156">
        <v>3104</v>
      </c>
      <c r="E30" s="156">
        <v>2120</v>
      </c>
      <c r="F30" s="156">
        <v>1343</v>
      </c>
      <c r="G30" s="156">
        <v>1510</v>
      </c>
      <c r="H30" s="156">
        <v>1763</v>
      </c>
      <c r="I30" s="156">
        <v>2462</v>
      </c>
      <c r="J30" s="156">
        <v>2546</v>
      </c>
      <c r="K30" s="156">
        <v>3181</v>
      </c>
      <c r="L30" s="156">
        <v>2173</v>
      </c>
      <c r="M30" s="156">
        <v>2409</v>
      </c>
      <c r="N30" s="156">
        <v>2698</v>
      </c>
      <c r="O30" s="156">
        <v>3416</v>
      </c>
      <c r="P30" s="156">
        <v>2744</v>
      </c>
      <c r="Q30" s="156">
        <v>3442</v>
      </c>
      <c r="R30" s="156">
        <v>3813</v>
      </c>
      <c r="S30" s="156">
        <v>3893</v>
      </c>
      <c r="T30" s="156">
        <v>5067</v>
      </c>
      <c r="U30" s="156">
        <v>5973</v>
      </c>
      <c r="V30" s="156">
        <v>7557</v>
      </c>
      <c r="W30" s="156">
        <v>6874</v>
      </c>
      <c r="X30" s="156">
        <v>9081</v>
      </c>
      <c r="Y30" s="156">
        <v>11176</v>
      </c>
      <c r="Z30" s="156">
        <v>10838</v>
      </c>
      <c r="AA30" s="156">
        <v>10975</v>
      </c>
      <c r="AB30" s="156">
        <v>10353</v>
      </c>
      <c r="AC30" s="156">
        <v>11527</v>
      </c>
      <c r="AD30" s="156">
        <v>12803</v>
      </c>
      <c r="AE30" s="156">
        <v>13291</v>
      </c>
      <c r="AF30" s="156">
        <v>12951</v>
      </c>
      <c r="AG30" s="156">
        <v>15310</v>
      </c>
      <c r="AH30" s="156">
        <v>15220</v>
      </c>
      <c r="AI30" s="156">
        <v>15053</v>
      </c>
      <c r="AJ30" s="156">
        <v>16869</v>
      </c>
      <c r="AK30" s="156">
        <v>17713</v>
      </c>
      <c r="AL30" s="156">
        <v>19392</v>
      </c>
      <c r="AM30" s="156">
        <v>22247</v>
      </c>
      <c r="AN30" s="156">
        <v>26334</v>
      </c>
      <c r="AO30" s="156">
        <v>27761</v>
      </c>
      <c r="AP30" s="156">
        <v>33946</v>
      </c>
      <c r="AQ30" s="156">
        <v>36813</v>
      </c>
      <c r="AR30" s="156">
        <v>40855</v>
      </c>
      <c r="AS30" s="156">
        <v>46550</v>
      </c>
      <c r="AT30" s="156">
        <v>56934</v>
      </c>
      <c r="AU30" s="156">
        <v>71843</v>
      </c>
      <c r="AV30" s="156">
        <v>104520</v>
      </c>
      <c r="AW30" s="156">
        <v>99000</v>
      </c>
      <c r="AX30" s="156">
        <v>124632</v>
      </c>
      <c r="AY30" s="156">
        <v>152629</v>
      </c>
      <c r="AZ30" s="156">
        <v>177409</v>
      </c>
      <c r="BA30" s="156">
        <v>212787</v>
      </c>
      <c r="BB30" s="156">
        <v>248570</v>
      </c>
      <c r="BC30" s="156">
        <v>267814</v>
      </c>
      <c r="BD30" s="156">
        <v>250542</v>
      </c>
      <c r="BE30" s="156">
        <v>272677</v>
      </c>
      <c r="BF30" s="156">
        <v>336316</v>
      </c>
      <c r="BG30" s="156">
        <v>343295</v>
      </c>
      <c r="BH30" s="156">
        <v>370006</v>
      </c>
      <c r="BI30" s="156">
        <v>414768</v>
      </c>
      <c r="BJ30" s="156">
        <v>452125</v>
      </c>
      <c r="BK30" s="156">
        <v>484792</v>
      </c>
      <c r="BL30" s="156">
        <v>508071</v>
      </c>
      <c r="BM30" s="156">
        <v>500720</v>
      </c>
      <c r="BN30" s="156">
        <v>544927</v>
      </c>
      <c r="BO30" s="156">
        <v>592761</v>
      </c>
      <c r="BP30" s="156">
        <v>676812</v>
      </c>
      <c r="BQ30" s="156">
        <v>757449</v>
      </c>
      <c r="BR30" s="156">
        <v>807448</v>
      </c>
      <c r="BS30" s="156">
        <v>885654</v>
      </c>
      <c r="BT30" s="156">
        <v>930751</v>
      </c>
      <c r="BU30" s="156">
        <v>1051210</v>
      </c>
      <c r="BV30" s="156">
        <v>1251173</v>
      </c>
      <c r="BW30" s="156">
        <v>1176188</v>
      </c>
      <c r="BX30" s="156">
        <v>1198852</v>
      </c>
      <c r="BY30" s="156">
        <v>1299036</v>
      </c>
      <c r="BZ30" s="156">
        <v>1513620</v>
      </c>
      <c r="CA30" s="156">
        <v>1722751</v>
      </c>
      <c r="CB30" s="156">
        <v>1900640</v>
      </c>
      <c r="CC30" s="156">
        <v>2002720</v>
      </c>
      <c r="CD30" s="156">
        <v>2148678</v>
      </c>
      <c r="CE30" s="156">
        <v>1588115</v>
      </c>
      <c r="CF30" s="156">
        <v>1947044</v>
      </c>
      <c r="CG30" s="156">
        <v>2231132</v>
      </c>
      <c r="CH30" s="156">
        <v>2293265</v>
      </c>
      <c r="CI30" s="156">
        <v>2293888</v>
      </c>
      <c r="CJ30" s="156">
        <v>2389313</v>
      </c>
      <c r="CK30" s="156">
        <v>2289591</v>
      </c>
      <c r="CL30" s="156">
        <v>2218696</v>
      </c>
      <c r="CM30" s="156">
        <v>2369900</v>
      </c>
      <c r="CN30" s="156">
        <v>2559050</v>
      </c>
      <c r="CO30" s="156">
        <v>2516686</v>
      </c>
      <c r="CP30" s="156">
        <v>2305093</v>
      </c>
      <c r="CQ30" s="156">
        <v>2839604</v>
      </c>
      <c r="CR30" s="156">
        <v>3257032</v>
      </c>
      <c r="CS30" s="156">
        <v>3096115</v>
      </c>
      <c r="CT30" s="156">
        <v>3261040</v>
      </c>
    </row>
    <row r="31" spans="1:98" ht="14.25" x14ac:dyDescent="0.2">
      <c r="A31" t="s">
        <v>829</v>
      </c>
      <c r="B31" t="s">
        <v>825</v>
      </c>
      <c r="C31" s="156">
        <v>1093</v>
      </c>
      <c r="D31" s="156">
        <v>1017</v>
      </c>
      <c r="E31">
        <v>785</v>
      </c>
      <c r="F31">
        <v>589</v>
      </c>
      <c r="G31">
        <v>419</v>
      </c>
      <c r="H31">
        <v>476</v>
      </c>
      <c r="I31">
        <v>520</v>
      </c>
      <c r="J31">
        <v>608</v>
      </c>
      <c r="K31">
        <v>780</v>
      </c>
      <c r="L31">
        <v>672</v>
      </c>
      <c r="M31">
        <v>727</v>
      </c>
      <c r="N31">
        <v>728</v>
      </c>
      <c r="O31" s="156">
        <v>1033</v>
      </c>
      <c r="P31" s="156">
        <v>1883</v>
      </c>
      <c r="Q31" s="156">
        <v>2838</v>
      </c>
      <c r="R31" s="156">
        <v>3091</v>
      </c>
      <c r="S31" s="156">
        <v>3654</v>
      </c>
      <c r="T31" s="156">
        <v>1907</v>
      </c>
      <c r="U31" s="156">
        <v>1960</v>
      </c>
      <c r="V31" s="156">
        <v>2503</v>
      </c>
      <c r="W31" s="156">
        <v>2375</v>
      </c>
      <c r="X31" s="156">
        <v>2531</v>
      </c>
      <c r="Y31" s="156">
        <v>3410</v>
      </c>
      <c r="Z31" s="156">
        <v>4457</v>
      </c>
      <c r="AA31" s="156">
        <v>5039</v>
      </c>
      <c r="AB31" s="156">
        <v>5079</v>
      </c>
      <c r="AC31" s="156">
        <v>5672</v>
      </c>
      <c r="AD31" s="156">
        <v>6120</v>
      </c>
      <c r="AE31" s="156">
        <v>6651</v>
      </c>
      <c r="AF31" s="156">
        <v>7071</v>
      </c>
      <c r="AG31" s="156">
        <v>7018</v>
      </c>
      <c r="AH31" s="156">
        <v>7621</v>
      </c>
      <c r="AI31" s="156">
        <v>7635</v>
      </c>
      <c r="AJ31" s="156">
        <v>8096</v>
      </c>
      <c r="AK31" s="156">
        <v>8422</v>
      </c>
      <c r="AL31" s="156">
        <v>8713</v>
      </c>
      <c r="AM31" s="156">
        <v>9282</v>
      </c>
      <c r="AN31" s="156">
        <v>10723</v>
      </c>
      <c r="AO31" s="156">
        <v>12151</v>
      </c>
      <c r="AP31" s="156">
        <v>12610</v>
      </c>
      <c r="AQ31" s="156">
        <v>13678</v>
      </c>
      <c r="AR31" s="156">
        <v>14905</v>
      </c>
      <c r="AS31" s="156">
        <v>15792</v>
      </c>
      <c r="AT31" s="156">
        <v>17282</v>
      </c>
      <c r="AU31" s="156">
        <v>19316</v>
      </c>
      <c r="AV31" s="156">
        <v>22945</v>
      </c>
      <c r="AW31" s="156">
        <v>23730</v>
      </c>
      <c r="AX31" s="156">
        <v>26514</v>
      </c>
      <c r="AY31" s="156">
        <v>29814</v>
      </c>
      <c r="AZ31" s="156">
        <v>34840</v>
      </c>
      <c r="BA31" s="156">
        <v>39887</v>
      </c>
      <c r="BB31" s="156">
        <v>45258</v>
      </c>
      <c r="BC31" s="156">
        <v>49944</v>
      </c>
      <c r="BD31" s="156">
        <v>52642</v>
      </c>
      <c r="BE31" s="156">
        <v>55961</v>
      </c>
      <c r="BF31" s="156">
        <v>68791</v>
      </c>
      <c r="BG31" s="156">
        <v>73934</v>
      </c>
      <c r="BH31" s="156">
        <v>82861</v>
      </c>
      <c r="BI31" s="156">
        <v>93945</v>
      </c>
      <c r="BJ31" s="156">
        <v>101869</v>
      </c>
      <c r="BK31" s="156">
        <v>106239</v>
      </c>
      <c r="BL31" s="156">
        <v>121657</v>
      </c>
      <c r="BM31" s="156">
        <v>122824</v>
      </c>
      <c r="BN31" s="156">
        <v>122864</v>
      </c>
      <c r="BO31" s="156">
        <v>127212</v>
      </c>
      <c r="BP31" s="156">
        <v>136612</v>
      </c>
      <c r="BQ31" s="156">
        <v>145123</v>
      </c>
      <c r="BR31" s="156">
        <v>156518</v>
      </c>
      <c r="BS31" s="156">
        <v>170120</v>
      </c>
      <c r="BT31" s="156">
        <v>184939</v>
      </c>
      <c r="BU31" s="156">
        <v>201251</v>
      </c>
      <c r="BV31" s="156">
        <v>226011</v>
      </c>
      <c r="BW31" s="156">
        <v>227371</v>
      </c>
      <c r="BX31" s="156">
        <v>238872</v>
      </c>
      <c r="BY31" s="156">
        <v>258084</v>
      </c>
      <c r="BZ31" s="156">
        <v>296883</v>
      </c>
      <c r="CA31" s="156">
        <v>318732</v>
      </c>
      <c r="CB31" s="156">
        <v>355983</v>
      </c>
      <c r="CC31" s="156">
        <v>392507</v>
      </c>
      <c r="CD31" s="156">
        <v>427472</v>
      </c>
      <c r="CE31" s="156">
        <v>413812</v>
      </c>
      <c r="CF31" s="156">
        <v>442512</v>
      </c>
      <c r="CG31" s="156">
        <v>464349</v>
      </c>
      <c r="CH31" s="156">
        <v>476052</v>
      </c>
      <c r="CI31" s="156">
        <v>472487</v>
      </c>
      <c r="CJ31" s="156">
        <v>498132</v>
      </c>
      <c r="CK31" s="156">
        <v>505351</v>
      </c>
      <c r="CL31" s="156">
        <v>520134</v>
      </c>
      <c r="CM31" s="156">
        <v>561688</v>
      </c>
      <c r="CN31" s="156">
        <v>572116</v>
      </c>
      <c r="CO31" s="156">
        <v>599995</v>
      </c>
      <c r="CP31" s="156">
        <v>472248</v>
      </c>
      <c r="CQ31" s="156">
        <v>575855</v>
      </c>
      <c r="CR31" s="156">
        <v>719282</v>
      </c>
      <c r="CS31" s="156">
        <v>753696</v>
      </c>
      <c r="CT31" s="156">
        <v>822253</v>
      </c>
    </row>
    <row r="32" spans="1:98" ht="14.25" x14ac:dyDescent="0.2">
      <c r="A32" t="s">
        <v>830</v>
      </c>
      <c r="B32" s="155" t="s">
        <v>831</v>
      </c>
      <c r="C32" s="156">
        <v>9622</v>
      </c>
      <c r="D32" s="156">
        <v>10273</v>
      </c>
      <c r="E32" s="156">
        <v>10169</v>
      </c>
      <c r="F32" s="156">
        <v>8946</v>
      </c>
      <c r="G32" s="156">
        <v>8875</v>
      </c>
      <c r="H32" s="156">
        <v>10721</v>
      </c>
      <c r="I32" s="156">
        <v>11151</v>
      </c>
      <c r="J32" s="156">
        <v>13398</v>
      </c>
      <c r="K32" s="156">
        <v>13119</v>
      </c>
      <c r="L32" s="156">
        <v>14170</v>
      </c>
      <c r="M32" s="156">
        <v>15165</v>
      </c>
      <c r="N32" s="156">
        <v>15562</v>
      </c>
      <c r="O32" s="156">
        <v>27836</v>
      </c>
      <c r="P32" s="156">
        <v>65440</v>
      </c>
      <c r="Q32" s="156">
        <v>98023</v>
      </c>
      <c r="R32" s="156">
        <v>108643</v>
      </c>
      <c r="S32" s="156">
        <v>96396</v>
      </c>
      <c r="T32" s="156">
        <v>43027</v>
      </c>
      <c r="U32" s="156">
        <v>39827</v>
      </c>
      <c r="V32" s="156">
        <v>43755</v>
      </c>
      <c r="W32" s="156">
        <v>49808</v>
      </c>
      <c r="X32" s="156">
        <v>50515</v>
      </c>
      <c r="Y32" s="156">
        <v>73304</v>
      </c>
      <c r="Z32" s="156">
        <v>89583</v>
      </c>
      <c r="AA32" s="156">
        <v>96765</v>
      </c>
      <c r="AB32" s="156">
        <v>92467</v>
      </c>
      <c r="AC32" s="156">
        <v>92958</v>
      </c>
      <c r="AD32" s="156">
        <v>98180</v>
      </c>
      <c r="AE32" s="156">
        <v>107163</v>
      </c>
      <c r="AF32" s="156">
        <v>114138</v>
      </c>
      <c r="AG32" s="156">
        <v>118458</v>
      </c>
      <c r="AH32" s="156">
        <v>120520</v>
      </c>
      <c r="AI32" s="156">
        <v>129237</v>
      </c>
      <c r="AJ32" s="156">
        <v>140287</v>
      </c>
      <c r="AK32" s="156">
        <v>147193</v>
      </c>
      <c r="AL32" s="156">
        <v>154763</v>
      </c>
      <c r="AM32" s="156">
        <v>164053</v>
      </c>
      <c r="AN32" s="156">
        <v>185444</v>
      </c>
      <c r="AO32" s="156">
        <v>207018</v>
      </c>
      <c r="AP32" s="156">
        <v>225526</v>
      </c>
      <c r="AQ32" s="156">
        <v>238984</v>
      </c>
      <c r="AR32" s="156">
        <v>252581</v>
      </c>
      <c r="AS32" s="156">
        <v>267468</v>
      </c>
      <c r="AT32" s="156">
        <v>286189</v>
      </c>
      <c r="AU32" s="156">
        <v>304765</v>
      </c>
      <c r="AV32" s="156">
        <v>341370</v>
      </c>
      <c r="AW32" s="156">
        <v>381128</v>
      </c>
      <c r="AX32" s="156">
        <v>404153</v>
      </c>
      <c r="AY32" s="156">
        <v>434331</v>
      </c>
      <c r="AZ32" s="156">
        <v>476336</v>
      </c>
      <c r="BA32" s="156">
        <v>524802</v>
      </c>
      <c r="BB32" s="156">
        <v>589598</v>
      </c>
      <c r="BC32" s="156">
        <v>654381</v>
      </c>
      <c r="BD32" s="156">
        <v>711473</v>
      </c>
      <c r="BE32" s="156">
        <v>766557</v>
      </c>
      <c r="BF32" s="156">
        <v>827910</v>
      </c>
      <c r="BG32" s="156">
        <v>910516</v>
      </c>
      <c r="BH32" s="156">
        <v>976076</v>
      </c>
      <c r="BI32" s="156">
        <v>1031530</v>
      </c>
      <c r="BJ32" s="156">
        <v>1078855</v>
      </c>
      <c r="BK32" s="156">
        <v>1151862</v>
      </c>
      <c r="BL32" s="156">
        <v>1238556</v>
      </c>
      <c r="BM32" s="156">
        <v>1298951</v>
      </c>
      <c r="BN32" s="156">
        <v>1344500</v>
      </c>
      <c r="BO32" s="156">
        <v>1364922</v>
      </c>
      <c r="BP32" s="156">
        <v>1402274</v>
      </c>
      <c r="BQ32" s="156">
        <v>1449431</v>
      </c>
      <c r="BR32" s="156">
        <v>1492848</v>
      </c>
      <c r="BS32" s="156">
        <v>1547133</v>
      </c>
      <c r="BT32" s="156">
        <v>1611609</v>
      </c>
      <c r="BU32" s="156">
        <v>1719905</v>
      </c>
      <c r="BV32" s="156">
        <v>1826438</v>
      </c>
      <c r="BW32" s="156">
        <v>1950034</v>
      </c>
      <c r="BX32" s="156">
        <v>2089495</v>
      </c>
      <c r="BY32" s="156">
        <v>2210600</v>
      </c>
      <c r="BZ32" s="156">
        <v>2338123</v>
      </c>
      <c r="CA32" s="156">
        <v>2475313</v>
      </c>
      <c r="CB32" s="156">
        <v>2623846</v>
      </c>
      <c r="CC32" s="156">
        <v>2790556</v>
      </c>
      <c r="CD32" s="156">
        <v>2983035</v>
      </c>
      <c r="CE32" s="156">
        <v>3076338</v>
      </c>
      <c r="CF32" s="156">
        <v>3155551</v>
      </c>
      <c r="CG32" s="156">
        <v>3147929</v>
      </c>
      <c r="CH32" s="156">
        <v>3136471</v>
      </c>
      <c r="CI32" s="156">
        <v>3132576</v>
      </c>
      <c r="CJ32" s="156">
        <v>3168607</v>
      </c>
      <c r="CK32" s="156">
        <v>3233420</v>
      </c>
      <c r="CL32" s="156">
        <v>3303031</v>
      </c>
      <c r="CM32" s="156">
        <v>3397141</v>
      </c>
      <c r="CN32" s="156">
        <v>3590381</v>
      </c>
      <c r="CO32" s="156">
        <v>3785995</v>
      </c>
      <c r="CP32" s="156">
        <v>3999638</v>
      </c>
      <c r="CQ32" s="156">
        <v>4203482</v>
      </c>
      <c r="CR32" s="156">
        <v>4453765</v>
      </c>
      <c r="CS32" s="156">
        <v>4710522</v>
      </c>
      <c r="CT32" s="156">
        <v>4989685</v>
      </c>
    </row>
    <row r="33" spans="1:98" ht="14.25" x14ac:dyDescent="0.2">
      <c r="A33" t="s">
        <v>832</v>
      </c>
      <c r="B33" t="s">
        <v>833</v>
      </c>
      <c r="C33" s="156">
        <v>1907</v>
      </c>
      <c r="D33" s="156">
        <v>2017</v>
      </c>
      <c r="E33" s="156">
        <v>2067</v>
      </c>
      <c r="F33" s="156">
        <v>2006</v>
      </c>
      <c r="G33" s="156">
        <v>2458</v>
      </c>
      <c r="H33" s="156">
        <v>3457</v>
      </c>
      <c r="I33" s="156">
        <v>3569</v>
      </c>
      <c r="J33" s="156">
        <v>5777</v>
      </c>
      <c r="K33" s="156">
        <v>5291</v>
      </c>
      <c r="L33" s="156">
        <v>5915</v>
      </c>
      <c r="M33" s="156">
        <v>6237</v>
      </c>
      <c r="N33" s="156">
        <v>6837</v>
      </c>
      <c r="O33" s="156">
        <v>19109</v>
      </c>
      <c r="P33" s="156">
        <v>56699</v>
      </c>
      <c r="Q33" s="156">
        <v>89488</v>
      </c>
      <c r="R33" s="156">
        <v>100086</v>
      </c>
      <c r="S33" s="156">
        <v>87222</v>
      </c>
      <c r="T33" s="156">
        <v>31986</v>
      </c>
      <c r="U33" s="156">
        <v>25736</v>
      </c>
      <c r="V33" s="156">
        <v>27041</v>
      </c>
      <c r="W33" s="156">
        <v>30423</v>
      </c>
      <c r="X33" s="156">
        <v>29418</v>
      </c>
      <c r="Y33" s="156">
        <v>49947</v>
      </c>
      <c r="Z33" s="156">
        <v>64815</v>
      </c>
      <c r="AA33" s="156">
        <v>70274</v>
      </c>
      <c r="AB33" s="156">
        <v>63255</v>
      </c>
      <c r="AC33" s="156">
        <v>61015</v>
      </c>
      <c r="AD33" s="156">
        <v>63115</v>
      </c>
      <c r="AE33" s="156">
        <v>68453</v>
      </c>
      <c r="AF33" s="156">
        <v>71521</v>
      </c>
      <c r="AG33" s="156">
        <v>73579</v>
      </c>
      <c r="AH33" s="156">
        <v>72875</v>
      </c>
      <c r="AI33" s="156">
        <v>77379</v>
      </c>
      <c r="AJ33" s="156">
        <v>85518</v>
      </c>
      <c r="AK33" s="156">
        <v>87875</v>
      </c>
      <c r="AL33" s="156">
        <v>90256</v>
      </c>
      <c r="AM33" s="156">
        <v>93196</v>
      </c>
      <c r="AN33" s="156">
        <v>106575</v>
      </c>
      <c r="AO33" s="156">
        <v>120006</v>
      </c>
      <c r="AP33" s="156">
        <v>127963</v>
      </c>
      <c r="AQ33" s="156">
        <v>131193</v>
      </c>
      <c r="AR33" s="156">
        <v>132805</v>
      </c>
      <c r="AS33" s="156">
        <v>134478</v>
      </c>
      <c r="AT33" s="156">
        <v>141646</v>
      </c>
      <c r="AU33" s="156">
        <v>146185</v>
      </c>
      <c r="AV33" s="156">
        <v>158835</v>
      </c>
      <c r="AW33" s="156">
        <v>173729</v>
      </c>
      <c r="AX33" s="156">
        <v>184800</v>
      </c>
      <c r="AY33" s="156">
        <v>200339</v>
      </c>
      <c r="AZ33" s="156">
        <v>218922</v>
      </c>
      <c r="BA33" s="156">
        <v>240574</v>
      </c>
      <c r="BB33" s="156">
        <v>274870</v>
      </c>
      <c r="BC33" s="156">
        <v>313980</v>
      </c>
      <c r="BD33" s="156">
        <v>348336</v>
      </c>
      <c r="BE33" s="156">
        <v>382357</v>
      </c>
      <c r="BF33" s="156">
        <v>411805</v>
      </c>
      <c r="BG33" s="156">
        <v>452909</v>
      </c>
      <c r="BH33" s="156">
        <v>481658</v>
      </c>
      <c r="BI33" s="156">
        <v>502785</v>
      </c>
      <c r="BJ33" s="156">
        <v>511440</v>
      </c>
      <c r="BK33" s="156">
        <v>534104</v>
      </c>
      <c r="BL33" s="156">
        <v>562377</v>
      </c>
      <c r="BM33" s="156">
        <v>582936</v>
      </c>
      <c r="BN33" s="156">
        <v>588453</v>
      </c>
      <c r="BO33" s="156">
        <v>580169</v>
      </c>
      <c r="BP33" s="156">
        <v>574684</v>
      </c>
      <c r="BQ33" s="156">
        <v>576682</v>
      </c>
      <c r="BR33" s="156">
        <v>579159</v>
      </c>
      <c r="BS33" s="156">
        <v>583289</v>
      </c>
      <c r="BT33" s="156">
        <v>585515</v>
      </c>
      <c r="BU33" s="156">
        <v>610722</v>
      </c>
      <c r="BV33" s="156">
        <v>633069</v>
      </c>
      <c r="BW33" s="156">
        <v>670212</v>
      </c>
      <c r="BX33" s="156">
        <v>743097</v>
      </c>
      <c r="BY33" s="156">
        <v>826769</v>
      </c>
      <c r="BZ33" s="156">
        <v>892123</v>
      </c>
      <c r="CA33" s="156">
        <v>947787</v>
      </c>
      <c r="CB33" s="156">
        <v>1001189</v>
      </c>
      <c r="CC33" s="156">
        <v>1051025</v>
      </c>
      <c r="CD33" s="156">
        <v>1151960</v>
      </c>
      <c r="CE33" s="156">
        <v>1220785</v>
      </c>
      <c r="CF33" s="156">
        <v>1300157</v>
      </c>
      <c r="CG33" s="156">
        <v>1299763</v>
      </c>
      <c r="CH33" s="156">
        <v>1287010</v>
      </c>
      <c r="CI33" s="156">
        <v>1227384</v>
      </c>
      <c r="CJ33" s="156">
        <v>1217072</v>
      </c>
      <c r="CK33" s="156">
        <v>1222777</v>
      </c>
      <c r="CL33" s="156">
        <v>1237353</v>
      </c>
      <c r="CM33" s="156">
        <v>1266054</v>
      </c>
      <c r="CN33" s="156">
        <v>1346295</v>
      </c>
      <c r="CO33" s="156">
        <v>1419500</v>
      </c>
      <c r="CP33" s="156">
        <v>1523016</v>
      </c>
      <c r="CQ33" s="156">
        <v>1603184</v>
      </c>
      <c r="CR33" s="156">
        <v>1641036</v>
      </c>
      <c r="CS33" s="156">
        <v>1762627</v>
      </c>
      <c r="CT33" s="156">
        <v>1867646</v>
      </c>
    </row>
    <row r="34" spans="1:98" ht="14.25" x14ac:dyDescent="0.2">
      <c r="A34" t="s">
        <v>834</v>
      </c>
      <c r="B34" t="s">
        <v>835</v>
      </c>
      <c r="C34" s="156">
        <v>1056</v>
      </c>
      <c r="D34" s="156">
        <v>1090</v>
      </c>
      <c r="E34" s="156">
        <v>1081</v>
      </c>
      <c r="F34" s="156">
        <v>1051</v>
      </c>
      <c r="G34">
        <v>999</v>
      </c>
      <c r="H34">
        <v>944</v>
      </c>
      <c r="I34" s="156">
        <v>1174</v>
      </c>
      <c r="J34" s="156">
        <v>1401</v>
      </c>
      <c r="K34" s="156">
        <v>1448</v>
      </c>
      <c r="L34" s="156">
        <v>1513</v>
      </c>
      <c r="M34" s="156">
        <v>1667</v>
      </c>
      <c r="N34" s="156">
        <v>2791</v>
      </c>
      <c r="O34" s="156">
        <v>15368</v>
      </c>
      <c r="P34" s="156">
        <v>53491</v>
      </c>
      <c r="Q34" s="156">
        <v>86801</v>
      </c>
      <c r="R34" s="156">
        <v>97272</v>
      </c>
      <c r="S34" s="156">
        <v>84786</v>
      </c>
      <c r="T34" s="156">
        <v>27995</v>
      </c>
      <c r="U34" s="156">
        <v>21072</v>
      </c>
      <c r="V34" s="156">
        <v>20887</v>
      </c>
      <c r="W34" s="156">
        <v>22341</v>
      </c>
      <c r="X34" s="156">
        <v>22649</v>
      </c>
      <c r="Y34" s="156">
        <v>43689</v>
      </c>
      <c r="Z34" s="156">
        <v>57413</v>
      </c>
      <c r="AA34" s="156">
        <v>61134</v>
      </c>
      <c r="AB34" s="156">
        <v>54448</v>
      </c>
      <c r="AC34" s="156">
        <v>52363</v>
      </c>
      <c r="AD34" s="156">
        <v>54958</v>
      </c>
      <c r="AE34" s="156">
        <v>59941</v>
      </c>
      <c r="AF34" s="156">
        <v>62220</v>
      </c>
      <c r="AG34" s="156">
        <v>60945</v>
      </c>
      <c r="AH34" s="156">
        <v>60901</v>
      </c>
      <c r="AI34" s="156">
        <v>64543</v>
      </c>
      <c r="AJ34" s="156">
        <v>69701</v>
      </c>
      <c r="AK34" s="156">
        <v>70002</v>
      </c>
      <c r="AL34" s="156">
        <v>69728</v>
      </c>
      <c r="AM34" s="156">
        <v>70583</v>
      </c>
      <c r="AN34" s="156">
        <v>82471</v>
      </c>
      <c r="AO34" s="156">
        <v>95034</v>
      </c>
      <c r="AP34" s="156">
        <v>101357</v>
      </c>
      <c r="AQ34" s="156">
        <v>102067</v>
      </c>
      <c r="AR34" s="156">
        <v>100710</v>
      </c>
      <c r="AS34" s="156">
        <v>97995</v>
      </c>
      <c r="AT34" s="156">
        <v>100714</v>
      </c>
      <c r="AU34" s="156">
        <v>102635</v>
      </c>
      <c r="AV34" s="156">
        <v>109894</v>
      </c>
      <c r="AW34" s="156">
        <v>117976</v>
      </c>
      <c r="AX34" s="156">
        <v>124952</v>
      </c>
      <c r="AY34" s="156">
        <v>134408</v>
      </c>
      <c r="AZ34" s="156">
        <v>145181</v>
      </c>
      <c r="BA34" s="156">
        <v>160587</v>
      </c>
      <c r="BB34" s="156">
        <v>183405</v>
      </c>
      <c r="BC34" s="156">
        <v>213372</v>
      </c>
      <c r="BD34" s="156">
        <v>245404</v>
      </c>
      <c r="BE34" s="156">
        <v>272055</v>
      </c>
      <c r="BF34" s="156">
        <v>298764</v>
      </c>
      <c r="BG34" s="156">
        <v>329501</v>
      </c>
      <c r="BH34" s="156">
        <v>352359</v>
      </c>
      <c r="BI34" s="156">
        <v>372385</v>
      </c>
      <c r="BJ34" s="156">
        <v>382101</v>
      </c>
      <c r="BK34" s="156">
        <v>391228</v>
      </c>
      <c r="BL34" s="156">
        <v>405007</v>
      </c>
      <c r="BM34" s="156">
        <v>414041</v>
      </c>
      <c r="BN34" s="156">
        <v>406465</v>
      </c>
      <c r="BO34" s="156">
        <v>391646</v>
      </c>
      <c r="BP34" s="156">
        <v>382114</v>
      </c>
      <c r="BQ34" s="156">
        <v>377159</v>
      </c>
      <c r="BR34" s="156">
        <v>377261</v>
      </c>
      <c r="BS34" s="156">
        <v>371990</v>
      </c>
      <c r="BT34" s="156">
        <v>368753</v>
      </c>
      <c r="BU34" s="156">
        <v>383254</v>
      </c>
      <c r="BV34" s="156">
        <v>392570</v>
      </c>
      <c r="BW34" s="156">
        <v>413162</v>
      </c>
      <c r="BX34" s="156">
        <v>458932</v>
      </c>
      <c r="BY34" s="156">
        <v>521221</v>
      </c>
      <c r="BZ34" s="156">
        <v>569878</v>
      </c>
      <c r="CA34" s="156">
        <v>609437</v>
      </c>
      <c r="CB34" s="156">
        <v>640814</v>
      </c>
      <c r="CC34" s="156">
        <v>679264</v>
      </c>
      <c r="CD34" s="156">
        <v>750336</v>
      </c>
      <c r="CE34" s="156">
        <v>787565</v>
      </c>
      <c r="CF34" s="156">
        <v>827971</v>
      </c>
      <c r="CG34" s="156">
        <v>833978</v>
      </c>
      <c r="CH34" s="156">
        <v>814175</v>
      </c>
      <c r="CI34" s="156">
        <v>764319</v>
      </c>
      <c r="CJ34" s="156">
        <v>744053</v>
      </c>
      <c r="CK34" s="156">
        <v>730372</v>
      </c>
      <c r="CL34" s="156">
        <v>729434</v>
      </c>
      <c r="CM34" s="156">
        <v>748294</v>
      </c>
      <c r="CN34" s="156">
        <v>795065</v>
      </c>
      <c r="CO34" s="156">
        <v>849506</v>
      </c>
      <c r="CP34" s="156">
        <v>884955</v>
      </c>
      <c r="CQ34" s="156">
        <v>908670</v>
      </c>
      <c r="CR34" s="156">
        <v>930022</v>
      </c>
      <c r="CS34" s="156">
        <v>1002094</v>
      </c>
      <c r="CT34" s="156">
        <v>1070427</v>
      </c>
    </row>
    <row r="35" spans="1:98" ht="14.25" x14ac:dyDescent="0.2">
      <c r="A35" t="s">
        <v>836</v>
      </c>
      <c r="B35" t="s">
        <v>837</v>
      </c>
      <c r="C35">
        <v>851</v>
      </c>
      <c r="D35">
        <v>926</v>
      </c>
      <c r="E35">
        <v>986</v>
      </c>
      <c r="F35">
        <v>955</v>
      </c>
      <c r="G35" s="156">
        <v>1459</v>
      </c>
      <c r="H35" s="156">
        <v>2512</v>
      </c>
      <c r="I35" s="156">
        <v>2395</v>
      </c>
      <c r="J35" s="156">
        <v>4376</v>
      </c>
      <c r="K35" s="156">
        <v>3843</v>
      </c>
      <c r="L35" s="156">
        <v>4402</v>
      </c>
      <c r="M35" s="156">
        <v>4570</v>
      </c>
      <c r="N35" s="156">
        <v>4046</v>
      </c>
      <c r="O35" s="156">
        <v>3741</v>
      </c>
      <c r="P35" s="156">
        <v>3207</v>
      </c>
      <c r="Q35" s="156">
        <v>2687</v>
      </c>
      <c r="R35" s="156">
        <v>2814</v>
      </c>
      <c r="S35" s="156">
        <v>2435</v>
      </c>
      <c r="T35" s="156">
        <v>3991</v>
      </c>
      <c r="U35" s="156">
        <v>4663</v>
      </c>
      <c r="V35" s="156">
        <v>6154</v>
      </c>
      <c r="W35" s="156">
        <v>8082</v>
      </c>
      <c r="X35" s="156">
        <v>6769</v>
      </c>
      <c r="Y35" s="156">
        <v>6258</v>
      </c>
      <c r="Z35" s="156">
        <v>7402</v>
      </c>
      <c r="AA35" s="156">
        <v>9140</v>
      </c>
      <c r="AB35" s="156">
        <v>8807</v>
      </c>
      <c r="AC35" s="156">
        <v>8653</v>
      </c>
      <c r="AD35" s="156">
        <v>8156</v>
      </c>
      <c r="AE35" s="156">
        <v>8513</v>
      </c>
      <c r="AF35" s="156">
        <v>9301</v>
      </c>
      <c r="AG35" s="156">
        <v>12633</v>
      </c>
      <c r="AH35" s="156">
        <v>11974</v>
      </c>
      <c r="AI35" s="156">
        <v>12836</v>
      </c>
      <c r="AJ35" s="156">
        <v>15818</v>
      </c>
      <c r="AK35" s="156">
        <v>17873</v>
      </c>
      <c r="AL35" s="156">
        <v>20528</v>
      </c>
      <c r="AM35" s="156">
        <v>22613</v>
      </c>
      <c r="AN35" s="156">
        <v>24104</v>
      </c>
      <c r="AO35" s="156">
        <v>24972</v>
      </c>
      <c r="AP35" s="156">
        <v>26606</v>
      </c>
      <c r="AQ35" s="156">
        <v>29126</v>
      </c>
      <c r="AR35" s="156">
        <v>32095</v>
      </c>
      <c r="AS35" s="156">
        <v>36483</v>
      </c>
      <c r="AT35" s="156">
        <v>40932</v>
      </c>
      <c r="AU35" s="156">
        <v>43550</v>
      </c>
      <c r="AV35" s="156">
        <v>48940</v>
      </c>
      <c r="AW35" s="156">
        <v>55753</v>
      </c>
      <c r="AX35" s="156">
        <v>59848</v>
      </c>
      <c r="AY35" s="156">
        <v>65931</v>
      </c>
      <c r="AZ35" s="156">
        <v>73741</v>
      </c>
      <c r="BA35" s="156">
        <v>79987</v>
      </c>
      <c r="BB35" s="156">
        <v>91465</v>
      </c>
      <c r="BC35" s="156">
        <v>100608</v>
      </c>
      <c r="BD35" s="156">
        <v>102932</v>
      </c>
      <c r="BE35" s="156">
        <v>110302</v>
      </c>
      <c r="BF35" s="156">
        <v>113041</v>
      </c>
      <c r="BG35" s="156">
        <v>123408</v>
      </c>
      <c r="BH35" s="156">
        <v>129298</v>
      </c>
      <c r="BI35" s="156">
        <v>130400</v>
      </c>
      <c r="BJ35" s="156">
        <v>129339</v>
      </c>
      <c r="BK35" s="156">
        <v>142876</v>
      </c>
      <c r="BL35" s="156">
        <v>157370</v>
      </c>
      <c r="BM35" s="156">
        <v>168896</v>
      </c>
      <c r="BN35" s="156">
        <v>181988</v>
      </c>
      <c r="BO35" s="156">
        <v>188523</v>
      </c>
      <c r="BP35" s="156">
        <v>192570</v>
      </c>
      <c r="BQ35" s="156">
        <v>199523</v>
      </c>
      <c r="BR35" s="156">
        <v>201898</v>
      </c>
      <c r="BS35" s="156">
        <v>211299</v>
      </c>
      <c r="BT35" s="156">
        <v>216763</v>
      </c>
      <c r="BU35" s="156">
        <v>227468</v>
      </c>
      <c r="BV35" s="156">
        <v>240499</v>
      </c>
      <c r="BW35" s="156">
        <v>257050</v>
      </c>
      <c r="BX35" s="156">
        <v>284164</v>
      </c>
      <c r="BY35" s="156">
        <v>305548</v>
      </c>
      <c r="BZ35" s="156">
        <v>322245</v>
      </c>
      <c r="CA35" s="156">
        <v>338350</v>
      </c>
      <c r="CB35" s="156">
        <v>360375</v>
      </c>
      <c r="CC35" s="156">
        <v>371761</v>
      </c>
      <c r="CD35" s="156">
        <v>401625</v>
      </c>
      <c r="CE35" s="156">
        <v>433220</v>
      </c>
      <c r="CF35" s="156">
        <v>472187</v>
      </c>
      <c r="CG35" s="156">
        <v>465785</v>
      </c>
      <c r="CH35" s="156">
        <v>472835</v>
      </c>
      <c r="CI35" s="156">
        <v>463065</v>
      </c>
      <c r="CJ35" s="156">
        <v>473019</v>
      </c>
      <c r="CK35" s="156">
        <v>492405</v>
      </c>
      <c r="CL35" s="156">
        <v>507919</v>
      </c>
      <c r="CM35" s="156">
        <v>517761</v>
      </c>
      <c r="CN35" s="156">
        <v>551230</v>
      </c>
      <c r="CO35" s="156">
        <v>569993</v>
      </c>
      <c r="CP35" s="156">
        <v>638062</v>
      </c>
      <c r="CQ35" s="156">
        <v>694513</v>
      </c>
      <c r="CR35" s="156">
        <v>711014</v>
      </c>
      <c r="CS35" s="156">
        <v>760533</v>
      </c>
      <c r="CT35" s="156">
        <v>797219</v>
      </c>
    </row>
    <row r="36" spans="1:98" ht="14.25" x14ac:dyDescent="0.2">
      <c r="A36" t="s">
        <v>838</v>
      </c>
      <c r="B36" t="s">
        <v>839</v>
      </c>
      <c r="C36" s="156">
        <v>7714</v>
      </c>
      <c r="D36" s="156">
        <v>8256</v>
      </c>
      <c r="E36" s="156">
        <v>8102</v>
      </c>
      <c r="F36" s="156">
        <v>6940</v>
      </c>
      <c r="G36" s="156">
        <v>6417</v>
      </c>
      <c r="H36" s="156">
        <v>7264</v>
      </c>
      <c r="I36" s="156">
        <v>7582</v>
      </c>
      <c r="J36" s="156">
        <v>7622</v>
      </c>
      <c r="K36" s="156">
        <v>7828</v>
      </c>
      <c r="L36" s="156">
        <v>8256</v>
      </c>
      <c r="M36" s="156">
        <v>8929</v>
      </c>
      <c r="N36" s="156">
        <v>8725</v>
      </c>
      <c r="O36" s="156">
        <v>8727</v>
      </c>
      <c r="P36" s="156">
        <v>8742</v>
      </c>
      <c r="Q36" s="156">
        <v>8534</v>
      </c>
      <c r="R36" s="156">
        <v>8558</v>
      </c>
      <c r="S36" s="156">
        <v>9174</v>
      </c>
      <c r="T36" s="156">
        <v>11041</v>
      </c>
      <c r="U36" s="156">
        <v>14091</v>
      </c>
      <c r="V36" s="156">
        <v>16714</v>
      </c>
      <c r="W36" s="156">
        <v>19385</v>
      </c>
      <c r="X36" s="156">
        <v>21097</v>
      </c>
      <c r="Y36" s="156">
        <v>23356</v>
      </c>
      <c r="Z36" s="156">
        <v>24768</v>
      </c>
      <c r="AA36" s="156">
        <v>26490</v>
      </c>
      <c r="AB36" s="156">
        <v>29212</v>
      </c>
      <c r="AC36" s="156">
        <v>31943</v>
      </c>
      <c r="AD36" s="156">
        <v>35065</v>
      </c>
      <c r="AE36" s="156">
        <v>38710</v>
      </c>
      <c r="AF36" s="156">
        <v>42617</v>
      </c>
      <c r="AG36" s="156">
        <v>44879</v>
      </c>
      <c r="AH36" s="156">
        <v>47645</v>
      </c>
      <c r="AI36" s="156">
        <v>51858</v>
      </c>
      <c r="AJ36" s="156">
        <v>54768</v>
      </c>
      <c r="AK36" s="156">
        <v>59318</v>
      </c>
      <c r="AL36" s="156">
        <v>64507</v>
      </c>
      <c r="AM36" s="156">
        <v>70858</v>
      </c>
      <c r="AN36" s="156">
        <v>78869</v>
      </c>
      <c r="AO36" s="156">
        <v>87012</v>
      </c>
      <c r="AP36" s="156">
        <v>97563</v>
      </c>
      <c r="AQ36" s="156">
        <v>107791</v>
      </c>
      <c r="AR36" s="156">
        <v>119776</v>
      </c>
      <c r="AS36" s="156">
        <v>132990</v>
      </c>
      <c r="AT36" s="156">
        <v>144544</v>
      </c>
      <c r="AU36" s="156">
        <v>158580</v>
      </c>
      <c r="AV36" s="156">
        <v>182536</v>
      </c>
      <c r="AW36" s="156">
        <v>207399</v>
      </c>
      <c r="AX36" s="156">
        <v>219353</v>
      </c>
      <c r="AY36" s="156">
        <v>233992</v>
      </c>
      <c r="AZ36" s="156">
        <v>257414</v>
      </c>
      <c r="BA36" s="156">
        <v>284228</v>
      </c>
      <c r="BB36" s="156">
        <v>314728</v>
      </c>
      <c r="BC36" s="156">
        <v>340401</v>
      </c>
      <c r="BD36" s="156">
        <v>363137</v>
      </c>
      <c r="BE36" s="156">
        <v>384200</v>
      </c>
      <c r="BF36" s="156">
        <v>416106</v>
      </c>
      <c r="BG36" s="156">
        <v>457607</v>
      </c>
      <c r="BH36" s="156">
        <v>494418</v>
      </c>
      <c r="BI36" s="156">
        <v>528745</v>
      </c>
      <c r="BJ36" s="156">
        <v>567416</v>
      </c>
      <c r="BK36" s="156">
        <v>617758</v>
      </c>
      <c r="BL36" s="156">
        <v>676179</v>
      </c>
      <c r="BM36" s="156">
        <v>716014</v>
      </c>
      <c r="BN36" s="156">
        <v>756047</v>
      </c>
      <c r="BO36" s="156">
        <v>784753</v>
      </c>
      <c r="BP36" s="156">
        <v>827591</v>
      </c>
      <c r="BQ36" s="156">
        <v>872749</v>
      </c>
      <c r="BR36" s="156">
        <v>913688</v>
      </c>
      <c r="BS36" s="156">
        <v>963844</v>
      </c>
      <c r="BT36" s="156">
        <v>1026093</v>
      </c>
      <c r="BU36" s="156">
        <v>1109183</v>
      </c>
      <c r="BV36" s="156">
        <v>1193369</v>
      </c>
      <c r="BW36" s="156">
        <v>1279822</v>
      </c>
      <c r="BX36" s="156">
        <v>1346398</v>
      </c>
      <c r="BY36" s="156">
        <v>1383830</v>
      </c>
      <c r="BZ36" s="156">
        <v>1446000</v>
      </c>
      <c r="CA36" s="156">
        <v>1527526</v>
      </c>
      <c r="CB36" s="156">
        <v>1622657</v>
      </c>
      <c r="CC36" s="156">
        <v>1739531</v>
      </c>
      <c r="CD36" s="156">
        <v>1831075</v>
      </c>
      <c r="CE36" s="156">
        <v>1855553</v>
      </c>
      <c r="CF36" s="156">
        <v>1855394</v>
      </c>
      <c r="CG36" s="156">
        <v>1848166</v>
      </c>
      <c r="CH36" s="156">
        <v>1849460</v>
      </c>
      <c r="CI36" s="156">
        <v>1905193</v>
      </c>
      <c r="CJ36" s="156">
        <v>1951535</v>
      </c>
      <c r="CK36" s="156">
        <v>2010643</v>
      </c>
      <c r="CL36" s="156">
        <v>2065678</v>
      </c>
      <c r="CM36" s="156">
        <v>2131087</v>
      </c>
      <c r="CN36" s="156">
        <v>2244086</v>
      </c>
      <c r="CO36" s="156">
        <v>2366496</v>
      </c>
      <c r="CP36" s="156">
        <v>2476621</v>
      </c>
      <c r="CQ36" s="156">
        <v>2600299</v>
      </c>
      <c r="CR36" s="156">
        <v>2812730</v>
      </c>
      <c r="CS36" s="156">
        <v>2947896</v>
      </c>
      <c r="CT36" s="156">
        <v>3122038</v>
      </c>
    </row>
    <row r="39" spans="1:98" x14ac:dyDescent="0.2">
      <c r="A39" s="157" t="str">
        <f>C10</f>
        <v>1929</v>
      </c>
      <c r="B39" s="158">
        <f>C11</f>
        <v>104556</v>
      </c>
    </row>
    <row r="40" spans="1:98" x14ac:dyDescent="0.2">
      <c r="A40" s="157" t="str">
        <f>CT10</f>
        <v>2024</v>
      </c>
      <c r="B40" s="158">
        <f>CT11</f>
        <v>29184890</v>
      </c>
    </row>
    <row r="41" spans="1:98" x14ac:dyDescent="0.2">
      <c r="A41" s="157">
        <f>A40-A39</f>
        <v>95</v>
      </c>
      <c r="B41" s="158" t="s">
        <v>840</v>
      </c>
    </row>
    <row r="43" spans="1:98" ht="14.25" x14ac:dyDescent="0.2">
      <c r="B43" s="159">
        <f>(B40/B39)^(1/A41)-1</f>
        <v>6.1073232864607974E-2</v>
      </c>
      <c r="C43" s="133" t="s">
        <v>6</v>
      </c>
    </row>
  </sheetData>
  <mergeCells count="3">
    <mergeCell ref="A1:CP1"/>
    <mergeCell ref="A2:CP2"/>
    <mergeCell ref="A3:CP3"/>
  </mergeCells>
  <hyperlinks>
    <hyperlink ref="A9" r:id="rId1" xr:uid="{F317C649-7F76-453D-AB89-FC1A92E69AEA}"/>
  </hyperlinks>
  <pageMargins left="0.75" right="0.75" top="1" bottom="1" header="0.5" footer="0.5"/>
  <pageSetup orientation="portrait"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Table 6 GDP Forecasts</vt:lpstr>
      <vt:lpstr>Table 7 Blue Chip</vt:lpstr>
      <vt:lpstr>Table 7 GDP-EIA 2025</vt:lpstr>
      <vt:lpstr>Table 7 CBO LT Proj, March 2025</vt:lpstr>
      <vt:lpstr>Table 7 Moodys GDP 2024</vt:lpstr>
      <vt:lpstr>Table 7 GDP-SocSec 2025</vt:lpstr>
      <vt:lpstr>Table 7 GDP-EconomistMI 2025</vt:lpstr>
      <vt:lpstr>Table 7 GDP-BEA March 2025</vt:lpstr>
      <vt:lpstr>'Table 6 GDP Forecasts'!Print_Area</vt:lpstr>
      <vt:lpstr>'Table 7 GDP-SocSec 2025'!Print_Area</vt:lpstr>
    </vt:vector>
  </TitlesOfParts>
  <Company>BAI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Agnew, Caleb</dc:creator>
  <cp:lastModifiedBy>Agnew, Caleb</cp:lastModifiedBy>
  <dcterms:created xsi:type="dcterms:W3CDTF">2025-07-24T16:05:17Z</dcterms:created>
  <dcterms:modified xsi:type="dcterms:W3CDTF">2025-08-29T14:50:56Z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{0967E791-28E9-4E2F-8781-F2BDC1C5FF1A}</vt:lpwstr>
  </property>
</Properties>
</file>